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Jfq8XsQ0rjL16Am2Vw6eFi0/roK456d4iFoViKPBz5hTpxAsrnwwrHJVAWca49NfAGcpi0MhIiuQco14oKsCCw==" workbookSaltValue="XoFUZ5f9U6780lGyQGjrEQ==" workbookSpinCount="100000" lockStructure="1"/>
  <bookViews>
    <workbookView xWindow="0" yWindow="0" windowWidth="14295"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<sst xmlns="http://schemas.openxmlformats.org/spreadsheetml/2006/main" count="254" uniqueCount="117">
  <si>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</si>
  <si>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</si>
  <si>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</si>
  <si>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</si>
  <si>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</si>
  <si>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</si>
  <si>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</si>
  <si>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</si>
  <si>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</si>
  <si>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</si>
  <si>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</si>
  <si>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</si>
  <si>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</si>
  <si>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</si>
  <si>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</si>
  <si>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</si>
  <si>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</si>
  <si>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</si>
  <si>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</si>
  <si>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</si>
  <si>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</si>
  <si>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</si>
  <si>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</si>
  <si>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</si>
  <si>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</si>
  <si>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</si>
  <si>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</si>
  <si>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</si>
  <si>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</si>
  <si>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</si>
  <si>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</si>
  <si>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</si>
  <si>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</si>
  <si>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</si>
  <si>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</si>
  <si>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</si>
  <si>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</si>
  <si>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</si>
  <si>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</si>
  <si>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</si>
  <si>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</si>
  <si>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</si>
  <si>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</si>
  <si>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</si>
  <si>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</si>
  <si>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</si>
  <si>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</si>
  <si>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</si>
  <si>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</si>
  <si>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</si>
  <si>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</si>
  <si>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</si>
  <si>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</si>
  <si>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</si>
  <si>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</si>
  <si>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</si>
  <si>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</si>
  <si>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</si>
  <si>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</si>
  <si>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</si>
  <si>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</si>
  <si>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</si>
  <si>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</si>
  <si>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</si>
  <si>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</si>
  <si>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</si>
  <si>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</si>
  <si>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</si>
  <si>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</si>
  <si>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</si>
  <si>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</si>
  <si>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</si>
  <si>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</si>
  <si>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</si>
  <si>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</si>
  <si>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</si>
  <si>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</si>
  <si>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</si>
  <si>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</si>
  <si>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</si>
  <si>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</si>
  <si>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</si>
  <si>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</si>
  <si>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</si>
  <si>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</si>
  <si>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</si>
  <si>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</si>
  <si>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</si>
  <si>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</si>
  <si>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</si>
  <si>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</si>
  <si>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</si>
  <si>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</si>
  <si>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</si>
  <si>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</si>
  <si>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</si>
  <si>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</si>
  <si>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</si>
  <si>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</si>
  <si>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</si>
  <si>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</si>
  <si>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</si>
  <si>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</si>
  <si>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</si>
  <si>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</si>
  <si>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</si>
  <si>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</si>
  <si>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</si>
  <si>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</si>
  <si>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</si>
  <si>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</si>
  <si>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</si>
  <si>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</si>
  <si>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</si>
  <si>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本市の小規模集合排水施設は整備済みの喜多方地区の大沢入処理区１施設で、現在、建設中の施設及び新たな整備計画はありません。
① 　経常収支比率については、100％を超えてはいるが、一般会計負担金に依存し収支を保っている状況である。
③　流動比率については、企業債残高が少なっているため平均値と比較して高くなっている。
④　企業債残高対事業規模比率については、企業債償還を一般会計の負担としている。
⑤　経費回収率については、対象戸数が少なく使用者も年々減少しているため、類似団体平均値より低い値となっている。
⑥　汚水処理原価については、前年度と比較して減少しているが、有収水量の減少や対象者が少ないため一人当たりの維持管理費が高額となり平均より高い状態で推移している。
⑦　施設利用率及び⑧水洗化率は平均を上回っている。</t>
    <phoneticPr fontId="4"/>
  </si>
  <si>
    <t>　平成15年度に供用開始し20年が経過しており、施設、設備の老朽化等による更新費用や維持管理経費が増加していく傾向となっている。
　管渠については、法定耐用年数である50年を経過している箇所はありません。</t>
    <phoneticPr fontId="4"/>
  </si>
  <si>
    <t xml:space="preserve">　　本市の小規模集合排水事業は、類似団体平均値と比較して①経常収支比率、⑥汚水処理原価は優位であるが、⑤経費回収率は低く100％を大きく下回り厳しい経営状況となっています。
　本事業は、地区内すべての世帯が下水道に加入しているため水洗化率は100％だが、過疎の影響により使用者が減少しており、使用料収入も年々減少していく見込みで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</si>
</sst>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3AA-46D3-8B99-235CE3FBF7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3AA-46D3-8B99-235CE3FBF7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64.290000000000006</c:v>
                </c:pt>
                <c:pt idx="2">
                  <c:v>64.290000000000006</c:v>
                </c:pt>
                <c:pt idx="3">
                  <c:v>78.569999999999993</c:v>
                </c:pt>
                <c:pt idx="4">
                  <c:v>57.14</c:v>
                </c:pt>
              </c:numCache>
            </c:numRef>
          </c:val>
          <c:extLst>
            <c:ext xmlns:c16="http://schemas.microsoft.com/office/drawing/2014/chart" uri="{C3380CC4-5D6E-409C-BE32-E72D297353CC}">
              <c16:uniqueId val="{00000000-D87E-4A1B-878E-A7D8B6707E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D87E-4A1B-878E-A7D8B6707E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CAFE-4716-A524-9349ACB68A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90.04</c:v>
                </c:pt>
                <c:pt idx="2">
                  <c:v>90.58</c:v>
                </c:pt>
                <c:pt idx="3">
                  <c:v>90.11</c:v>
                </c:pt>
                <c:pt idx="4">
                  <c:v>89.95</c:v>
                </c:pt>
              </c:numCache>
            </c:numRef>
          </c:val>
          <c:smooth val="0"/>
          <c:extLst>
            <c:ext xmlns:c16="http://schemas.microsoft.com/office/drawing/2014/chart" uri="{C3380CC4-5D6E-409C-BE32-E72D297353CC}">
              <c16:uniqueId val="{00000001-CAFE-4716-A524-9349ACB68A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105.64</c:v>
                </c:pt>
                <c:pt idx="2">
                  <c:v>109.3</c:v>
                </c:pt>
                <c:pt idx="3">
                  <c:v>104.57</c:v>
                </c:pt>
                <c:pt idx="4">
                  <c:v>122.91</c:v>
                </c:pt>
              </c:numCache>
            </c:numRef>
          </c:val>
          <c:extLst>
            <c:ext xmlns:c16="http://schemas.microsoft.com/office/drawing/2014/chart" uri="{C3380CC4-5D6E-409C-BE32-E72D297353CC}">
              <c16:uniqueId val="{00000000-6E2C-4CF6-96E9-E68B5710A9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100.42</c:v>
                </c:pt>
                <c:pt idx="2">
                  <c:v>98.03</c:v>
                </c:pt>
                <c:pt idx="3">
                  <c:v>105.46</c:v>
                </c:pt>
                <c:pt idx="4">
                  <c:v>109.38</c:v>
                </c:pt>
              </c:numCache>
            </c:numRef>
          </c:val>
          <c:smooth val="0"/>
          <c:extLst>
            <c:ext xmlns:c16="http://schemas.microsoft.com/office/drawing/2014/chart" uri="{C3380CC4-5D6E-409C-BE32-E72D297353CC}">
              <c16:uniqueId val="{00000001-6E2C-4CF6-96E9-E68B5710A9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4.78</c:v>
                </c:pt>
                <c:pt idx="2">
                  <c:v>9.56</c:v>
                </c:pt>
                <c:pt idx="3">
                  <c:v>14.33</c:v>
                </c:pt>
                <c:pt idx="4">
                  <c:v>17.309999999999999</c:v>
                </c:pt>
              </c:numCache>
            </c:numRef>
          </c:val>
          <c:extLst>
            <c:ext xmlns:c16="http://schemas.microsoft.com/office/drawing/2014/chart" uri="{C3380CC4-5D6E-409C-BE32-E72D297353CC}">
              <c16:uniqueId val="{00000000-95BE-41DB-B0F3-BE4C9A8BB2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95BE-41DB-B0F3-BE4C9A8BB2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696-4A16-ABFE-71AE9614B5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4696-4A16-ABFE-71AE9614B5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DE9-4A7F-8D46-63BCE944EE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762.05</c:v>
                </c:pt>
                <c:pt idx="2">
                  <c:v>755.68</c:v>
                </c:pt>
                <c:pt idx="3">
                  <c:v>806.39</c:v>
                </c:pt>
                <c:pt idx="4">
                  <c:v>641.13</c:v>
                </c:pt>
              </c:numCache>
            </c:numRef>
          </c:val>
          <c:smooth val="0"/>
          <c:extLst>
            <c:ext xmlns:c16="http://schemas.microsoft.com/office/drawing/2014/chart" uri="{C3380CC4-5D6E-409C-BE32-E72D297353CC}">
              <c16:uniqueId val="{00000001-4DE9-4A7F-8D46-63BCE944EE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138.11000000000001</c:v>
                </c:pt>
                <c:pt idx="3">
                  <c:v>139.94</c:v>
                </c:pt>
                <c:pt idx="4">
                  <c:v>142.16</c:v>
                </c:pt>
              </c:numCache>
            </c:numRef>
          </c:val>
          <c:extLst>
            <c:ext xmlns:c16="http://schemas.microsoft.com/office/drawing/2014/chart" uri="{C3380CC4-5D6E-409C-BE32-E72D297353CC}">
              <c16:uniqueId val="{00000000-5AFC-476F-8B85-07F6E5147B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92.61</c:v>
                </c:pt>
                <c:pt idx="2">
                  <c:v>91.41</c:v>
                </c:pt>
                <c:pt idx="3">
                  <c:v>96.26</c:v>
                </c:pt>
                <c:pt idx="4">
                  <c:v>90.92</c:v>
                </c:pt>
              </c:numCache>
            </c:numRef>
          </c:val>
          <c:smooth val="0"/>
          <c:extLst>
            <c:ext xmlns:c16="http://schemas.microsoft.com/office/drawing/2014/chart" uri="{C3380CC4-5D6E-409C-BE32-E72D297353CC}">
              <c16:uniqueId val="{00000001-5AFC-476F-8B85-07F6E5147B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8F-4684-8B04-FE54458684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1640.16</c:v>
                </c:pt>
                <c:pt idx="2">
                  <c:v>1521.05</c:v>
                </c:pt>
                <c:pt idx="3">
                  <c:v>1490.65</c:v>
                </c:pt>
                <c:pt idx="4">
                  <c:v>1312.67</c:v>
                </c:pt>
              </c:numCache>
            </c:numRef>
          </c:val>
          <c:smooth val="0"/>
          <c:extLst>
            <c:ext xmlns:c16="http://schemas.microsoft.com/office/drawing/2014/chart" uri="{C3380CC4-5D6E-409C-BE32-E72D297353CC}">
              <c16:uniqueId val="{00000001-A68F-4684-8B04-FE54458684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28.89</c:v>
                </c:pt>
                <c:pt idx="2">
                  <c:v>29.41</c:v>
                </c:pt>
                <c:pt idx="3">
                  <c:v>19.559999999999999</c:v>
                </c:pt>
                <c:pt idx="4">
                  <c:v>30.72</c:v>
                </c:pt>
              </c:numCache>
            </c:numRef>
          </c:val>
          <c:extLst>
            <c:ext xmlns:c16="http://schemas.microsoft.com/office/drawing/2014/chart" uri="{C3380CC4-5D6E-409C-BE32-E72D297353CC}">
              <c16:uniqueId val="{00000000-AA64-498F-B9EF-48A713EDFF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AA64-498F-B9EF-48A713EDFF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538.77</c:v>
                </c:pt>
                <c:pt idx="2">
                  <c:v>520.17999999999995</c:v>
                </c:pt>
                <c:pt idx="3">
                  <c:v>781.29</c:v>
                </c:pt>
                <c:pt idx="4">
                  <c:v>497.35</c:v>
                </c:pt>
              </c:numCache>
            </c:numRef>
          </c:val>
          <c:extLst>
            <c:ext xmlns:c16="http://schemas.microsoft.com/office/drawing/2014/chart" uri="{C3380CC4-5D6E-409C-BE32-E72D297353CC}">
              <c16:uniqueId val="{00000000-5636-4327-BE33-97DFF59460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5636-4327-BE33-97DFF59460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3"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44344</v>
      </c>
      <c r="AM8" s="36"/>
      <c r="AN8" s="36"/>
      <c r="AO8" s="36"/>
      <c r="AP8" s="36"/>
      <c r="AQ8" s="36"/>
      <c r="AR8" s="36"/>
      <c r="AS8" s="36"/>
      <c r="AT8" s="37">
        <f>データ!T6</f>
        <v>554.63</v>
      </c>
      <c r="AU8" s="37"/>
      <c r="AV8" s="37"/>
      <c r="AW8" s="37"/>
      <c r="AX8" s="37"/>
      <c r="AY8" s="37"/>
      <c r="AZ8" s="37"/>
      <c r="BA8" s="37"/>
      <c r="BB8" s="37">
        <f>データ!U6</f>
        <v>79.95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16.48</v>
      </c>
      <c r="J10" s="37"/>
      <c r="K10" s="37"/>
      <c r="L10" s="37"/>
      <c r="M10" s="37"/>
      <c r="N10" s="37"/>
      <c r="O10" s="37"/>
      <c r="P10" s="37">
        <f>データ!P6</f>
        <v>0.05</v>
      </c>
      <c r="Q10" s="37"/>
      <c r="R10" s="37"/>
      <c r="S10" s="37"/>
      <c r="T10" s="37"/>
      <c r="U10" s="37"/>
      <c r="V10" s="37"/>
      <c r="W10" s="37">
        <f>データ!Q6</f>
        <v>52.16</v>
      </c>
      <c r="X10" s="37"/>
      <c r="Y10" s="37"/>
      <c r="Z10" s="37"/>
      <c r="AA10" s="37"/>
      <c r="AB10" s="37"/>
      <c r="AC10" s="37"/>
      <c r="AD10" s="36">
        <f>データ!R6</f>
        <v>3390</v>
      </c>
      <c r="AE10" s="36"/>
      <c r="AF10" s="36"/>
      <c r="AG10" s="36"/>
      <c r="AH10" s="36"/>
      <c r="AI10" s="36"/>
      <c r="AJ10" s="36"/>
      <c r="AK10" s="2"/>
      <c r="AL10" s="36">
        <f>データ!V6</f>
        <v>21</v>
      </c>
      <c r="AM10" s="36"/>
      <c r="AN10" s="36"/>
      <c r="AO10" s="36"/>
      <c r="AP10" s="36"/>
      <c r="AQ10" s="36"/>
      <c r="AR10" s="36"/>
      <c r="AS10" s="36"/>
      <c r="AT10" s="37">
        <f>データ!W6</f>
        <v>0.01</v>
      </c>
      <c r="AU10" s="37"/>
      <c r="AV10" s="37"/>
      <c r="AW10" s="37"/>
      <c r="AX10" s="37"/>
      <c r="AY10" s="37"/>
      <c r="AZ10" s="37"/>
      <c r="BA10" s="37"/>
      <c r="BB10" s="37">
        <f>データ!X6</f>
        <v>2100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9y072yOngKYSk3D4e5dYgcKaaKe3BpCw92hVwHdjZ2KQLvqLuh2JP+O3V+HlrNG6C5vdFK1qyuWOBlgR8nd6GQ==" saltValue="2ct4AOEVzzv57c37oF5W2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16.48</v>
      </c>
      <c r="P6" s="20">
        <f t="shared" si="3"/>
        <v>0.05</v>
      </c>
      <c r="Q6" s="20">
        <f t="shared" si="3"/>
        <v>52.16</v>
      </c>
      <c r="R6" s="20">
        <f t="shared" si="3"/>
        <v>3390</v>
      </c>
      <c r="S6" s="20">
        <f t="shared" si="3"/>
        <v>44344</v>
      </c>
      <c r="T6" s="20">
        <f t="shared" si="3"/>
        <v>554.63</v>
      </c>
      <c r="U6" s="20">
        <f t="shared" si="3"/>
        <v>79.95</v>
      </c>
      <c r="V6" s="20">
        <f t="shared" si="3"/>
        <v>21</v>
      </c>
      <c r="W6" s="20">
        <f t="shared" si="3"/>
        <v>0.01</v>
      </c>
      <c r="X6" s="20">
        <f t="shared" si="3"/>
        <v>2100</v>
      </c>
      <c r="Y6" s="21" t="str">
        <f>IF(Y7="",NA(),Y7)</f>
        <v>-</v>
      </c>
      <c r="Z6" s="21">
        <f t="shared" ref="Z6:AH6" si="4">IF(Z7="",NA(),Z7)</f>
        <v>105.64</v>
      </c>
      <c r="AA6" s="21">
        <f t="shared" si="4"/>
        <v>109.3</v>
      </c>
      <c r="AB6" s="21">
        <f t="shared" si="4"/>
        <v>104.57</v>
      </c>
      <c r="AC6" s="21">
        <f t="shared" si="4"/>
        <v>122.91</v>
      </c>
      <c r="AD6" s="21" t="str">
        <f t="shared" si="4"/>
        <v>-</v>
      </c>
      <c r="AE6" s="21">
        <f t="shared" si="4"/>
        <v>100.42</v>
      </c>
      <c r="AF6" s="21">
        <f t="shared" si="4"/>
        <v>98.03</v>
      </c>
      <c r="AG6" s="21">
        <f t="shared" si="4"/>
        <v>105.46</v>
      </c>
      <c r="AH6" s="21">
        <f t="shared" si="4"/>
        <v>109.38</v>
      </c>
      <c r="AI6" s="20" t="str">
        <f>IF(AI7="","",IF(AI7="-","【-】","【"&amp;SUBSTITUTE(TEXT(AI7,"#,##0.00"),"-","△")&amp;"】"))</f>
        <v>【109.13】</v>
      </c>
      <c r="AJ6" s="21" t="str">
        <f>IF(AJ7="",NA(),AJ7)</f>
        <v>-</v>
      </c>
      <c r="AK6" s="20">
        <f t="shared" ref="AK6:AS6" si="5">IF(AK7="",NA(),AK7)</f>
        <v>0</v>
      </c>
      <c r="AL6" s="20">
        <f t="shared" si="5"/>
        <v>0</v>
      </c>
      <c r="AM6" s="20">
        <f t="shared" si="5"/>
        <v>0</v>
      </c>
      <c r="AN6" s="20">
        <f t="shared" si="5"/>
        <v>0</v>
      </c>
      <c r="AO6" s="21" t="str">
        <f t="shared" si="5"/>
        <v>-</v>
      </c>
      <c r="AP6" s="21">
        <f t="shared" si="5"/>
        <v>762.05</v>
      </c>
      <c r="AQ6" s="21">
        <f t="shared" si="5"/>
        <v>755.68</v>
      </c>
      <c r="AR6" s="21">
        <f t="shared" si="5"/>
        <v>806.39</v>
      </c>
      <c r="AS6" s="21">
        <f t="shared" si="5"/>
        <v>641.13</v>
      </c>
      <c r="AT6" s="20" t="str">
        <f>IF(AT7="","",IF(AT7="-","【-】","【"&amp;SUBSTITUTE(TEXT(AT7,"#,##0.00"),"-","△")&amp;"】"))</f>
        <v>【631.67】</v>
      </c>
      <c r="AU6" s="21" t="str">
        <f>IF(AU7="",NA(),AU7)</f>
        <v>-</v>
      </c>
      <c r="AV6" s="21" t="str">
        <f t="shared" ref="AV6:BD6" si="6">IF(AV7="",NA(),AV7)</f>
        <v>-</v>
      </c>
      <c r="AW6" s="21">
        <f t="shared" si="6"/>
        <v>138.11000000000001</v>
      </c>
      <c r="AX6" s="21">
        <f t="shared" si="6"/>
        <v>139.94</v>
      </c>
      <c r="AY6" s="21">
        <f t="shared" si="6"/>
        <v>142.16</v>
      </c>
      <c r="AZ6" s="21" t="str">
        <f t="shared" si="6"/>
        <v>-</v>
      </c>
      <c r="BA6" s="21">
        <f t="shared" si="6"/>
        <v>92.61</v>
      </c>
      <c r="BB6" s="21">
        <f t="shared" si="6"/>
        <v>91.41</v>
      </c>
      <c r="BC6" s="21">
        <f t="shared" si="6"/>
        <v>96.26</v>
      </c>
      <c r="BD6" s="21">
        <f t="shared" si="6"/>
        <v>90.92</v>
      </c>
      <c r="BE6" s="20" t="str">
        <f>IF(BE7="","",IF(BE7="-","【-】","【"&amp;SUBSTITUTE(TEXT(BE7,"#,##0.00"),"-","△")&amp;"】"))</f>
        <v>【91.66】</v>
      </c>
      <c r="BF6" s="21" t="str">
        <f>IF(BF7="",NA(),BF7)</f>
        <v>-</v>
      </c>
      <c r="BG6" s="20">
        <f t="shared" ref="BG6:BO6" si="7">IF(BG7="",NA(),BG7)</f>
        <v>0</v>
      </c>
      <c r="BH6" s="20">
        <f t="shared" si="7"/>
        <v>0</v>
      </c>
      <c r="BI6" s="20">
        <f t="shared" si="7"/>
        <v>0</v>
      </c>
      <c r="BJ6" s="20">
        <f t="shared" si="7"/>
        <v>0</v>
      </c>
      <c r="BK6" s="21" t="str">
        <f t="shared" si="7"/>
        <v>-</v>
      </c>
      <c r="BL6" s="21">
        <f t="shared" si="7"/>
        <v>1640.16</v>
      </c>
      <c r="BM6" s="21">
        <f t="shared" si="7"/>
        <v>1521.05</v>
      </c>
      <c r="BN6" s="21">
        <f t="shared" si="7"/>
        <v>1490.65</v>
      </c>
      <c r="BO6" s="21">
        <f t="shared" si="7"/>
        <v>1312.67</v>
      </c>
      <c r="BP6" s="20" t="str">
        <f>IF(BP7="","",IF(BP7="-","【-】","【"&amp;SUBSTITUTE(TEXT(BP7,"#,##0.00"),"-","△")&amp;"】"))</f>
        <v>【1,321.62】</v>
      </c>
      <c r="BQ6" s="21" t="str">
        <f>IF(BQ7="",NA(),BQ7)</f>
        <v>-</v>
      </c>
      <c r="BR6" s="21">
        <f t="shared" ref="BR6:BZ6" si="8">IF(BR7="",NA(),BR7)</f>
        <v>28.89</v>
      </c>
      <c r="BS6" s="21">
        <f t="shared" si="8"/>
        <v>29.41</v>
      </c>
      <c r="BT6" s="21">
        <f t="shared" si="8"/>
        <v>19.559999999999999</v>
      </c>
      <c r="BU6" s="21">
        <f t="shared" si="8"/>
        <v>30.72</v>
      </c>
      <c r="BV6" s="21" t="str">
        <f t="shared" si="8"/>
        <v>-</v>
      </c>
      <c r="BW6" s="21">
        <f t="shared" si="8"/>
        <v>38.270000000000003</v>
      </c>
      <c r="BX6" s="21">
        <f t="shared" si="8"/>
        <v>37.520000000000003</v>
      </c>
      <c r="BY6" s="21">
        <f t="shared" si="8"/>
        <v>34.96</v>
      </c>
      <c r="BZ6" s="21">
        <f t="shared" si="8"/>
        <v>34.44</v>
      </c>
      <c r="CA6" s="20" t="str">
        <f>IF(CA7="","",IF(CA7="-","【-】","【"&amp;SUBSTITUTE(TEXT(CA7,"#,##0.00"),"-","△")&amp;"】"))</f>
        <v>【34.61】</v>
      </c>
      <c r="CB6" s="21" t="str">
        <f>IF(CB7="",NA(),CB7)</f>
        <v>-</v>
      </c>
      <c r="CC6" s="21">
        <f t="shared" ref="CC6:CK6" si="9">IF(CC7="",NA(),CC7)</f>
        <v>538.77</v>
      </c>
      <c r="CD6" s="21">
        <f t="shared" si="9"/>
        <v>520.17999999999995</v>
      </c>
      <c r="CE6" s="21">
        <f t="shared" si="9"/>
        <v>781.29</v>
      </c>
      <c r="CF6" s="21">
        <f t="shared" si="9"/>
        <v>497.35</v>
      </c>
      <c r="CG6" s="21" t="str">
        <f t="shared" si="9"/>
        <v>-</v>
      </c>
      <c r="CH6" s="21">
        <f t="shared" si="9"/>
        <v>486.77</v>
      </c>
      <c r="CI6" s="21">
        <f t="shared" si="9"/>
        <v>502.1</v>
      </c>
      <c r="CJ6" s="21">
        <f t="shared" si="9"/>
        <v>539.07000000000005</v>
      </c>
      <c r="CK6" s="21">
        <f t="shared" si="9"/>
        <v>541.80999999999995</v>
      </c>
      <c r="CL6" s="20" t="str">
        <f>IF(CL7="","",IF(CL7="-","【-】","【"&amp;SUBSTITUTE(TEXT(CL7,"#,##0.00"),"-","△")&amp;"】"))</f>
        <v>【538.24】</v>
      </c>
      <c r="CM6" s="21" t="str">
        <f>IF(CM7="",NA(),CM7)</f>
        <v>-</v>
      </c>
      <c r="CN6" s="21">
        <f t="shared" ref="CN6:CV6" si="10">IF(CN7="",NA(),CN7)</f>
        <v>64.290000000000006</v>
      </c>
      <c r="CO6" s="21">
        <f t="shared" si="10"/>
        <v>64.290000000000006</v>
      </c>
      <c r="CP6" s="21">
        <f t="shared" si="10"/>
        <v>78.569999999999993</v>
      </c>
      <c r="CQ6" s="21">
        <f t="shared" si="10"/>
        <v>57.14</v>
      </c>
      <c r="CR6" s="21" t="str">
        <f t="shared" si="10"/>
        <v>-</v>
      </c>
      <c r="CS6" s="21">
        <f t="shared" si="10"/>
        <v>34.700000000000003</v>
      </c>
      <c r="CT6" s="21">
        <f t="shared" si="10"/>
        <v>46.83</v>
      </c>
      <c r="CU6" s="21">
        <f t="shared" si="10"/>
        <v>33.74</v>
      </c>
      <c r="CV6" s="21">
        <f t="shared" si="10"/>
        <v>32.979999999999997</v>
      </c>
      <c r="CW6" s="20" t="str">
        <f>IF(CW7="","",IF(CW7="-","【-】","【"&amp;SUBSTITUTE(TEXT(CW7,"#,##0.00"),"-","△")&amp;"】"))</f>
        <v>【33.03】</v>
      </c>
      <c r="CX6" s="21" t="str">
        <f>IF(CX7="",NA(),CX7)</f>
        <v>-</v>
      </c>
      <c r="CY6" s="21">
        <f t="shared" ref="CY6:DG6" si="11">IF(CY7="",NA(),CY7)</f>
        <v>100</v>
      </c>
      <c r="CZ6" s="21">
        <f t="shared" si="11"/>
        <v>100</v>
      </c>
      <c r="DA6" s="21">
        <f t="shared" si="11"/>
        <v>100</v>
      </c>
      <c r="DB6" s="21">
        <f t="shared" si="11"/>
        <v>100</v>
      </c>
      <c r="DC6" s="21" t="str">
        <f t="shared" si="11"/>
        <v>-</v>
      </c>
      <c r="DD6" s="21">
        <f t="shared" si="11"/>
        <v>90.04</v>
      </c>
      <c r="DE6" s="21">
        <f t="shared" si="11"/>
        <v>90.58</v>
      </c>
      <c r="DF6" s="21">
        <f t="shared" si="11"/>
        <v>90.11</v>
      </c>
      <c r="DG6" s="21">
        <f t="shared" si="11"/>
        <v>89.95</v>
      </c>
      <c r="DH6" s="20" t="str">
        <f>IF(DH7="","",IF(DH7="-","【-】","【"&amp;SUBSTITUTE(TEXT(DH7,"#,##0.00"),"-","△")&amp;"】"))</f>
        <v>【89.81】</v>
      </c>
      <c r="DI6" s="21" t="str">
        <f>IF(DI7="",NA(),DI7)</f>
        <v>-</v>
      </c>
      <c r="DJ6" s="21">
        <f t="shared" ref="DJ6:DR6" si="12">IF(DJ7="",NA(),DJ7)</f>
        <v>4.78</v>
      </c>
      <c r="DK6" s="21">
        <f t="shared" si="12"/>
        <v>9.56</v>
      </c>
      <c r="DL6" s="21">
        <f t="shared" si="12"/>
        <v>14.33</v>
      </c>
      <c r="DM6" s="21">
        <f t="shared" si="12"/>
        <v>17.309999999999999</v>
      </c>
      <c r="DN6" s="21" t="str">
        <f t="shared" si="12"/>
        <v>-</v>
      </c>
      <c r="DO6" s="21">
        <f t="shared" si="12"/>
        <v>29.28</v>
      </c>
      <c r="DP6" s="21">
        <f t="shared" si="12"/>
        <v>32.380000000000003</v>
      </c>
      <c r="DQ6" s="21">
        <f t="shared" si="12"/>
        <v>35.24</v>
      </c>
      <c r="DR6" s="21">
        <f t="shared" si="12"/>
        <v>36.090000000000003</v>
      </c>
      <c r="DS6" s="20" t="str">
        <f>IF(DS7="","",IF(DS7="-","【-】","【"&amp;SUBSTITUTE(TEXT(DS7,"#,##0.00"),"-","△")&amp;"】"))</f>
        <v>【35.75】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72087</v>
      </c>
      <c r="D7" s="23">
        <v>46</v>
      </c>
      <c r="E7" s="23">
        <v>17</v>
      </c>
      <c r="F7" s="23">
        <v>9</v>
      </c>
      <c r="G7" s="23">
        <v>0</v>
      </c>
      <c r="H7" s="23" t="s">
        <v>96</v>
      </c>
      <c r="I7" s="23" t="s">
        <v>97</v>
      </c>
      <c r="J7" s="23" t="s">
        <v>98</v>
      </c>
      <c r="K7" s="23" t="s">
        <v>99</v>
      </c>
      <c r="L7" s="23" t="s">
        <v>100</v>
      </c>
      <c r="M7" s="23" t="s">
        <v>101</v>
      </c>
      <c r="N7" s="24" t="s">
        <v>102</v>
      </c>
      <c r="O7" s="24">
        <v>16.48</v>
      </c>
      <c r="P7" s="24">
        <v>0.05</v>
      </c>
      <c r="Q7" s="24">
        <v>52.16</v>
      </c>
      <c r="R7" s="24">
        <v>3390</v>
      </c>
      <c r="S7" s="24">
        <v>44344</v>
      </c>
      <c r="T7" s="24">
        <v>554.63</v>
      </c>
      <c r="U7" s="24">
        <v>79.95</v>
      </c>
      <c r="V7" s="24">
        <v>21</v>
      </c>
      <c r="W7" s="24">
        <v>0.01</v>
      </c>
      <c r="X7" s="24">
        <v>2100</v>
      </c>
      <c r="Y7" s="24" t="s">
        <v>102</v>
      </c>
      <c r="Z7" s="24">
        <v>105.64</v>
      </c>
      <c r="AA7" s="24">
        <v>109.3</v>
      </c>
      <c r="AB7" s="24">
        <v>104.57</v>
      </c>
      <c r="AC7" s="24">
        <v>122.91</v>
      </c>
      <c r="AD7" s="24" t="s">
        <v>102</v>
      </c>
      <c r="AE7" s="24">
        <v>100.42</v>
      </c>
      <c r="AF7" s="24">
        <v>98.03</v>
      </c>
      <c r="AG7" s="24">
        <v>105.46</v>
      </c>
      <c r="AH7" s="24">
        <v>109.38</v>
      </c>
      <c r="AI7" s="24">
        <v>109.13</v>
      </c>
      <c r="AJ7" s="24" t="s">
        <v>102</v>
      </c>
      <c r="AK7" s="24">
        <v>0</v>
      </c>
      <c r="AL7" s="24">
        <v>0</v>
      </c>
      <c r="AM7" s="24">
        <v>0</v>
      </c>
      <c r="AN7" s="24">
        <v>0</v>
      </c>
      <c r="AO7" s="24" t="s">
        <v>102</v>
      </c>
      <c r="AP7" s="24">
        <v>762.05</v>
      </c>
      <c r="AQ7" s="24">
        <v>755.68</v>
      </c>
      <c r="AR7" s="24">
        <v>806.39</v>
      </c>
      <c r="AS7" s="24">
        <v>641.13</v>
      </c>
      <c r="AT7" s="24">
        <v>631.66999999999996</v>
      </c>
      <c r="AU7" s="24" t="s">
        <v>102</v>
      </c>
      <c r="AV7" s="24" t="s">
        <v>102</v>
      </c>
      <c r="AW7" s="24">
        <v>138.11000000000001</v>
      </c>
      <c r="AX7" s="24">
        <v>139.94</v>
      </c>
      <c r="AY7" s="24">
        <v>142.16</v>
      </c>
      <c r="AZ7" s="24" t="s">
        <v>102</v>
      </c>
      <c r="BA7" s="24">
        <v>92.61</v>
      </c>
      <c r="BB7" s="24">
        <v>91.41</v>
      </c>
      <c r="BC7" s="24">
        <v>96.26</v>
      </c>
      <c r="BD7" s="24">
        <v>90.92</v>
      </c>
      <c r="BE7" s="24">
        <v>91.66</v>
      </c>
      <c r="BF7" s="24" t="s">
        <v>102</v>
      </c>
      <c r="BG7" s="24">
        <v>0</v>
      </c>
      <c r="BH7" s="24">
        <v>0</v>
      </c>
      <c r="BI7" s="24">
        <v>0</v>
      </c>
      <c r="BJ7" s="24">
        <v>0</v>
      </c>
      <c r="BK7" s="24" t="s">
        <v>102</v>
      </c>
      <c r="BL7" s="24">
        <v>1640.16</v>
      </c>
      <c r="BM7" s="24">
        <v>1521.05</v>
      </c>
      <c r="BN7" s="24">
        <v>1490.65</v>
      </c>
      <c r="BO7" s="24">
        <v>1312.67</v>
      </c>
      <c r="BP7" s="24">
        <v>1321.62</v>
      </c>
      <c r="BQ7" s="24" t="s">
        <v>102</v>
      </c>
      <c r="BR7" s="24">
        <v>28.89</v>
      </c>
      <c r="BS7" s="24">
        <v>29.41</v>
      </c>
      <c r="BT7" s="24">
        <v>19.559999999999999</v>
      </c>
      <c r="BU7" s="24">
        <v>30.72</v>
      </c>
      <c r="BV7" s="24" t="s">
        <v>102</v>
      </c>
      <c r="BW7" s="24">
        <v>38.270000000000003</v>
      </c>
      <c r="BX7" s="24">
        <v>37.520000000000003</v>
      </c>
      <c r="BY7" s="24">
        <v>34.96</v>
      </c>
      <c r="BZ7" s="24">
        <v>34.44</v>
      </c>
      <c r="CA7" s="24">
        <v>34.61</v>
      </c>
      <c r="CB7" s="24" t="s">
        <v>102</v>
      </c>
      <c r="CC7" s="24">
        <v>538.77</v>
      </c>
      <c r="CD7" s="24">
        <v>520.17999999999995</v>
      </c>
      <c r="CE7" s="24">
        <v>781.29</v>
      </c>
      <c r="CF7" s="24">
        <v>497.35</v>
      </c>
      <c r="CG7" s="24" t="s">
        <v>102</v>
      </c>
      <c r="CH7" s="24">
        <v>486.77</v>
      </c>
      <c r="CI7" s="24">
        <v>502.1</v>
      </c>
      <c r="CJ7" s="24">
        <v>539.07000000000005</v>
      </c>
      <c r="CK7" s="24">
        <v>541.80999999999995</v>
      </c>
      <c r="CL7" s="24">
        <v>538.24</v>
      </c>
      <c r="CM7" s="24" t="s">
        <v>102</v>
      </c>
      <c r="CN7" s="24">
        <v>64.290000000000006</v>
      </c>
      <c r="CO7" s="24">
        <v>64.290000000000006</v>
      </c>
      <c r="CP7" s="24">
        <v>78.569999999999993</v>
      </c>
      <c r="CQ7" s="24">
        <v>57.14</v>
      </c>
      <c r="CR7" s="24" t="s">
        <v>102</v>
      </c>
      <c r="CS7" s="24">
        <v>34.700000000000003</v>
      </c>
      <c r="CT7" s="24">
        <v>46.83</v>
      </c>
      <c r="CU7" s="24">
        <v>33.74</v>
      </c>
      <c r="CV7" s="24">
        <v>32.979999999999997</v>
      </c>
      <c r="CW7" s="24">
        <v>33.03</v>
      </c>
      <c r="CX7" s="24" t="s">
        <v>102</v>
      </c>
      <c r="CY7" s="24">
        <v>100</v>
      </c>
      <c r="CZ7" s="24">
        <v>100</v>
      </c>
      <c r="DA7" s="24">
        <v>100</v>
      </c>
      <c r="DB7" s="24">
        <v>100</v>
      </c>
      <c r="DC7" s="24" t="s">
        <v>102</v>
      </c>
      <c r="DD7" s="24">
        <v>90.04</v>
      </c>
      <c r="DE7" s="24">
        <v>90.58</v>
      </c>
      <c r="DF7" s="24">
        <v>90.11</v>
      </c>
      <c r="DG7" s="24">
        <v>89.95</v>
      </c>
      <c r="DH7" s="24">
        <v>89.81</v>
      </c>
      <c r="DI7" s="24" t="s">
        <v>102</v>
      </c>
      <c r="DJ7" s="24">
        <v>4.78</v>
      </c>
      <c r="DK7" s="24">
        <v>9.56</v>
      </c>
      <c r="DL7" s="24">
        <v>14.33</v>
      </c>
      <c r="DM7" s="24">
        <v>17.309999999999999</v>
      </c>
      <c r="DN7" s="24" t="s">
        <v>102</v>
      </c>
      <c r="DO7" s="24">
        <v>29.28</v>
      </c>
      <c r="DP7" s="24">
        <v>32.380000000000003</v>
      </c>
      <c r="DQ7" s="24">
        <v>35.24</v>
      </c>
      <c r="DR7" s="24">
        <v>36.090000000000003</v>
      </c>
      <c r="DS7" s="24">
        <v>35.75</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総務部_財政課1018</cp:lastModifiedBy>
  <dcterms:created xsi:type="dcterms:W3CDTF">2025-01-24T07:22:49Z</dcterms:created>
  <dcterms:modified xsi:type="dcterms:W3CDTF">2025-02-05T06:47:47Z</dcterms:modified>
  <cp:category/>
</cp:coreProperties>
</file>