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esui-hdd\総務係\A下水道課庶務-10　照会・調査\01庁内\01財政課\経営戦略【一般・調査等関係】\経営比較分析表\R06決算値　経営比較分析表\"/>
    </mc:Choice>
  </mc:AlternateContent>
  <xr:revisionPtr revIDLastSave="0" documentId="13_ncr:1_{C985B97F-7339-4F8D-ABEC-4AF7977584E7}" xr6:coauthVersionLast="47" xr6:coauthVersionMax="47" xr10:uidLastSave="{00000000-0000-0000-0000-000000000000}"/>
  <workbookProtection workbookAlgorithmName="SHA-512" workbookHashValue="4E03b/g6shaQ6azBbHbhq3/FMslhtn8Q8bL2BkAzJ3CnJUklpofVNDiDCxJxGLM7F9NrBYlNM6kek+1MVLBOqA==" workbookSaltValue="FBnZ8k5sV2wMPlRIkV1lE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P10" i="4"/>
  <c r="AT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<sst xmlns="http://schemas.openxmlformats.org/spreadsheetml/2006/main" count="231" uniqueCount="115">
  <si>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</si>
  <si>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</si>
  <si>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</si>
  <si>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</si>
  <si>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</si>
  <si>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</si>
  <si>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</si>
  <si>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</si>
  <si>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</si>
  <si>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</si>
  <si>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</si>
  <si>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</si>
  <si>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</si>
  <si>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</si>
  <si>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</si>
  <si>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</si>
  <si>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</si>
  <si>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</si>
  <si>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</si>
  <si>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</si>
  <si>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</si>
  <si>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</si>
  <si>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</si>
  <si>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</si>
  <si>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</si>
  <si>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</si>
  <si>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</si>
  <si>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</si>
  <si>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</si>
  <si>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</si>
  <si>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</si>
  <si>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</si>
  <si>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</si>
  <si>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</si>
  <si>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</si>
  <si>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</si>
  <si>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</si>
  <si>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</si>
  <si>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</si>
  <si>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</si>
  <si>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</si>
  <si>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</si>
  <si>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</si>
  <si>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</si>
  <si>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</si>
  <si>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</si>
  <si>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</si>
  <si>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</si>
  <si>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</si>
  <si>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</si>
  <si>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</si>
  <si>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</si>
  <si>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</si>
  <si>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</si>
  <si>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</si>
  <si>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</si>
  <si>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</si>
  <si>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</si>
  <si>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</si>
  <si>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</si>
  <si>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</si>
  <si>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</si>
  <si>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</si>
  <si>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</si>
  <si>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</si>
  <si>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</si>
  <si>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</si>
  <si>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</si>
  <si>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</si>
  <si>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</si>
  <si>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</si>
  <si>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</si>
  <si>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</si>
  <si>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</si>
  <si>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</si>
  <si>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</si>
  <si>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</si>
  <si>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</si>
  <si>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</si>
  <si>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</si>
  <si>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</si>
  <si>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</si>
  <si>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</si>
  <si>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</si>
  <si>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</si>
  <si>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</si>
  <si>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</si>
  <si>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</si>
  <si>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</si>
  <si>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</si>
  <si>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</si>
  <si>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</si>
  <si>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</si>
  <si>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</si>
  <si>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</si>
  <si>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</si>
  <si>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</si>
  <si>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</si>
  <si>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</si>
  <si>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</si>
  <si>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</si>
  <si>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</si>
  <si>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</si>
  <si>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</si>
  <si>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</si>
  <si>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</si>
  <si>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</si>
  <si>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</si>
  <si>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</si>
  <si>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</si>
  <si>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</si>
  <si>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</si>
  <si>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公共下水道事業は、類似団体平均値と比較して⑤経費回収率が低く⑥汚水処理原価が高い傾向にあります。これは、処理区域内人口密度が低いことや終末処理場が2か所あり汚水処理に係るコストが高いことが主な要因であると考えられます。また、地理的な要因により施設の広域化・共同化を図っていくことも難しい状況です。
　拡張事業により下水道使用料は微増傾向ですが、少子高齢化による人口減少等の影響により更に厳しい経営状況となることが予想されます。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</si>
  <si>
    <r>
      <t xml:space="preserve">　公共下水道事業は、喜多方処理区、塩川処理区の２処理区があり、令和３年度に全体計画の見直しを行ったため令和６年度末の整備率は約85％となってる。
　また、終末処理場である喜多方浄化センター、塩川浄化センターにおいては、施設、設備の老朽化等による更新費用や維持管理経費が増加していく傾向となっている。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流動比率については、法適用して間もないことから資金が少なくまた、多額の企業債償還金があるため100％を下回っているが、平均値と同程度で今後は償還金の減少により上昇していく見込である。
④　企業債残高対事業規模比率については、企業債償還を一般会計の負担としている。
⑤　経費回収率については、100％に満たない状況であり汚水処理経費の節減や加入促進による使用料増加の取り組みを強化するとともに、適正な使用料の改定を行い経営の改善を図っていく必要がある。
</t>
    </r>
    <r>
      <rPr>
        <sz val="10"/>
        <rFont val="ＭＳ ゴシック"/>
        <family val="3"/>
        <charset val="128"/>
      </rPr>
      <t>⑥　汚水処理原価については、有収水量は増加しているものの委託料等の維持管理費の増加により増加している。現在、平均値と比較して高い状況で推移しており、引き続きコスト縮減に取り組んでいかなければならない。</t>
    </r>
    <r>
      <rPr>
        <sz val="10"/>
        <color theme="1"/>
        <rFont val="ＭＳ ゴシック"/>
        <family val="3"/>
        <charset val="128"/>
      </rPr>
      <t xml:space="preserve">
⑦　施設利用率については、</t>
    </r>
    <r>
      <rPr>
        <sz val="10"/>
        <rFont val="ＭＳ ゴシック"/>
        <family val="3"/>
        <charset val="128"/>
      </rPr>
      <t>有収水量の増加により類似団体平均及び全国平均を上回っている状況となっ</t>
    </r>
    <r>
      <rPr>
        <sz val="10"/>
        <color theme="1"/>
        <rFont val="ＭＳ ゴシック"/>
        <family val="3"/>
        <charset val="128"/>
      </rPr>
      <t xml:space="preserve">ている。
</t>
    </r>
    <r>
      <rPr>
        <sz val="10"/>
        <rFont val="ＭＳ ゴシック"/>
        <family val="3"/>
        <charset val="128"/>
      </rPr>
      <t xml:space="preserve">⑧　水洗化率については、1.26ポイント増加しているが、平均を下回っているため、引き続き下水道への加入促進の取り組みが重要である。
</t>
    </r>
    <rPh sb="450" eb="452">
      <t>ゾウカ</t>
    </rPh>
    <rPh sb="459" eb="462">
      <t>イタクリョウ</t>
    </rPh>
    <rPh sb="470" eb="472">
      <t>ゾウカ</t>
    </rPh>
    <rPh sb="475" eb="477">
      <t>ゾウカ</t>
    </rPh>
    <rPh sb="482" eb="484">
      <t>ゲンザイ</t>
    </rPh>
    <rPh sb="604" eb="606">
      <t>ゾウカ</t>
    </rPh>
    <rPh sb="612" eb="614">
      <t>ヘイキン</t>
    </rPh>
    <rPh sb="615" eb="617">
      <t>シタマワ</t>
    </rPh>
    <rPh sb="624" eb="625">
      <t>ヒ</t>
    </rPh>
    <rPh sb="626" eb="627">
      <t>ツヅ</t>
    </rPh>
    <phoneticPr fontId="4"/>
  </si>
  <si>
    <t xml:space="preserve">　喜多方処理区は平成５年度に供用開始し31年を経過、塩川処理区は平成14年度に供用開始し22年を経過しており、両処理区とも施設、設備の老朽化等による更新費用が増加する傾向となっている。このためストックマネジメント計画を策定し下水道施設の計画的かつ効率的な管理を実施していく必要がある。
　管渠については、法定耐用年数である50年を経過している箇所はありません。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</si>
</sst>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1F-4018-81D0-688F6AEC4E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0.09</c:v>
                </c:pt>
                <c:pt idx="4">
                  <c:v>0.15</c:v>
                </c:pt>
              </c:numCache>
            </c:numRef>
          </c:val>
          <c:smooth val="0"/>
          <c:extLst>
            <c:ext xmlns:c16="http://schemas.microsoft.com/office/drawing/2014/chart" uri="{C3380CC4-5D6E-409C-BE32-E72D297353CC}">
              <c16:uniqueId val="{00000001-D71F-4018-81D0-688F6AEC4E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57.53</c:v>
                </c:pt>
                <c:pt idx="1">
                  <c:v>56.71</c:v>
                </c:pt>
                <c:pt idx="2">
                  <c:v>60.85</c:v>
                </c:pt>
                <c:pt idx="3">
                  <c:v>58.72</c:v>
                </c:pt>
                <c:pt idx="4">
                  <c:v>59.73</c:v>
                </c:pt>
              </c:numCache>
            </c:numRef>
          </c:val>
          <c:extLst>
            <c:ext xmlns:c16="http://schemas.microsoft.com/office/drawing/2014/chart" uri="{C3380CC4-5D6E-409C-BE32-E72D297353CC}">
              <c16:uniqueId val="{00000000-EDC8-45BB-BF7A-47C11F88D6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56.51</c:v>
                </c:pt>
                <c:pt idx="4">
                  <c:v>56.85</c:v>
                </c:pt>
              </c:numCache>
            </c:numRef>
          </c:val>
          <c:smooth val="0"/>
          <c:extLst>
            <c:ext xmlns:c16="http://schemas.microsoft.com/office/drawing/2014/chart" uri="{C3380CC4-5D6E-409C-BE32-E72D297353CC}">
              <c16:uniqueId val="{00000001-EDC8-45BB-BF7A-47C11F88D6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88.57</c:v>
                </c:pt>
                <c:pt idx="1">
                  <c:v>89.29</c:v>
                </c:pt>
                <c:pt idx="2">
                  <c:v>88.79</c:v>
                </c:pt>
                <c:pt idx="3">
                  <c:v>88</c:v>
                </c:pt>
                <c:pt idx="4">
                  <c:v>89.26</c:v>
                </c:pt>
              </c:numCache>
            </c:numRef>
          </c:val>
          <c:extLst>
            <c:ext xmlns:c16="http://schemas.microsoft.com/office/drawing/2014/chart" uri="{C3380CC4-5D6E-409C-BE32-E72D297353CC}">
              <c16:uniqueId val="{00000000-BD1A-424C-834F-21C4ACC8484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90.62</c:v>
                </c:pt>
                <c:pt idx="4">
                  <c:v>90.79</c:v>
                </c:pt>
              </c:numCache>
            </c:numRef>
          </c:val>
          <c:smooth val="0"/>
          <c:extLst>
            <c:ext xmlns:c16="http://schemas.microsoft.com/office/drawing/2014/chart" uri="{C3380CC4-5D6E-409C-BE32-E72D297353CC}">
              <c16:uniqueId val="{00000001-BD1A-424C-834F-21C4ACC8484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105.3</c:v>
                </c:pt>
                <c:pt idx="1">
                  <c:v>104.55</c:v>
                </c:pt>
                <c:pt idx="2">
                  <c:v>103.25</c:v>
                </c:pt>
                <c:pt idx="3">
                  <c:v>101.7</c:v>
                </c:pt>
                <c:pt idx="4">
                  <c:v>101.11</c:v>
                </c:pt>
              </c:numCache>
            </c:numRef>
          </c:val>
          <c:extLst>
            <c:ext xmlns:c16="http://schemas.microsoft.com/office/drawing/2014/chart" uri="{C3380CC4-5D6E-409C-BE32-E72D297353CC}">
              <c16:uniqueId val="{00000000-E131-4CB3-B947-86221999839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106.53</c:v>
                </c:pt>
                <c:pt idx="4">
                  <c:v>105.5</c:v>
                </c:pt>
              </c:numCache>
            </c:numRef>
          </c:val>
          <c:smooth val="0"/>
          <c:extLst>
            <c:ext xmlns:c16="http://schemas.microsoft.com/office/drawing/2014/chart" uri="{C3380CC4-5D6E-409C-BE32-E72D297353CC}">
              <c16:uniqueId val="{00000001-E131-4CB3-B947-86221999839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3.22</c:v>
                </c:pt>
                <c:pt idx="1">
                  <c:v>6.26</c:v>
                </c:pt>
                <c:pt idx="2">
                  <c:v>9.1300000000000008</c:v>
                </c:pt>
                <c:pt idx="3">
                  <c:v>11.69</c:v>
                </c:pt>
                <c:pt idx="4">
                  <c:v>14.32</c:v>
                </c:pt>
              </c:numCache>
            </c:numRef>
          </c:val>
          <c:extLst>
            <c:ext xmlns:c16="http://schemas.microsoft.com/office/drawing/2014/chart" uri="{C3380CC4-5D6E-409C-BE32-E72D297353CC}">
              <c16:uniqueId val="{00000000-69E4-46AA-BA93-D7921A8B4E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26.9</c:v>
                </c:pt>
                <c:pt idx="4">
                  <c:v>28.47</c:v>
                </c:pt>
              </c:numCache>
            </c:numRef>
          </c:val>
          <c:smooth val="0"/>
          <c:extLst>
            <c:ext xmlns:c16="http://schemas.microsoft.com/office/drawing/2014/chart" uri="{C3380CC4-5D6E-409C-BE32-E72D297353CC}">
              <c16:uniqueId val="{00000001-69E4-46AA-BA93-D7921A8B4E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02-4C3E-8756-3F887BEC84F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2.08</c:v>
                </c:pt>
                <c:pt idx="4">
                  <c:v>1.87</c:v>
                </c:pt>
              </c:numCache>
            </c:numRef>
          </c:val>
          <c:smooth val="0"/>
          <c:extLst>
            <c:ext xmlns:c16="http://schemas.microsoft.com/office/drawing/2014/chart" uri="{C3380CC4-5D6E-409C-BE32-E72D297353CC}">
              <c16:uniqueId val="{00000001-8002-4C3E-8756-3F887BEC84F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4A-4786-BEC6-2265A04981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18.41</c:v>
                </c:pt>
                <c:pt idx="4">
                  <c:v>16.91</c:v>
                </c:pt>
              </c:numCache>
            </c:numRef>
          </c:val>
          <c:smooth val="0"/>
          <c:extLst>
            <c:ext xmlns:c16="http://schemas.microsoft.com/office/drawing/2014/chart" uri="{C3380CC4-5D6E-409C-BE32-E72D297353CC}">
              <c16:uniqueId val="{00000001-234A-4786-BEC6-2265A04981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29.66</c:v>
                </c:pt>
                <c:pt idx="1">
                  <c:v>47.69</c:v>
                </c:pt>
                <c:pt idx="2">
                  <c:v>51.26</c:v>
                </c:pt>
                <c:pt idx="3">
                  <c:v>55.64</c:v>
                </c:pt>
                <c:pt idx="4">
                  <c:v>66.81</c:v>
                </c:pt>
              </c:numCache>
            </c:numRef>
          </c:val>
          <c:extLst>
            <c:ext xmlns:c16="http://schemas.microsoft.com/office/drawing/2014/chart" uri="{C3380CC4-5D6E-409C-BE32-E72D297353CC}">
              <c16:uniqueId val="{00000000-A231-4DE0-9DDF-906FFD3C41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74.790000000000006</c:v>
                </c:pt>
                <c:pt idx="4">
                  <c:v>73.930000000000007</c:v>
                </c:pt>
              </c:numCache>
            </c:numRef>
          </c:val>
          <c:smooth val="0"/>
          <c:extLst>
            <c:ext xmlns:c16="http://schemas.microsoft.com/office/drawing/2014/chart" uri="{C3380CC4-5D6E-409C-BE32-E72D297353CC}">
              <c16:uniqueId val="{00000001-A231-4DE0-9DDF-906FFD3C41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1A-4346-BB52-F32801DA32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767.56</c:v>
                </c:pt>
                <c:pt idx="4">
                  <c:v>795.22</c:v>
                </c:pt>
              </c:numCache>
            </c:numRef>
          </c:val>
          <c:smooth val="0"/>
          <c:extLst>
            <c:ext xmlns:c16="http://schemas.microsoft.com/office/drawing/2014/chart" uri="{C3380CC4-5D6E-409C-BE32-E72D297353CC}">
              <c16:uniqueId val="{00000001-E51A-4346-BB52-F32801DA32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84.15</c:v>
                </c:pt>
                <c:pt idx="1">
                  <c:v>71.8</c:v>
                </c:pt>
                <c:pt idx="2">
                  <c:v>82.21</c:v>
                </c:pt>
                <c:pt idx="3">
                  <c:v>84.89</c:v>
                </c:pt>
                <c:pt idx="4">
                  <c:v>79.94</c:v>
                </c:pt>
              </c:numCache>
            </c:numRef>
          </c:val>
          <c:extLst>
            <c:ext xmlns:c16="http://schemas.microsoft.com/office/drawing/2014/chart" uri="{C3380CC4-5D6E-409C-BE32-E72D297353CC}">
              <c16:uniqueId val="{00000000-C069-402C-843E-8E495247F3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90.23</c:v>
                </c:pt>
                <c:pt idx="4">
                  <c:v>90.78</c:v>
                </c:pt>
              </c:numCache>
            </c:numRef>
          </c:val>
          <c:smooth val="0"/>
          <c:extLst>
            <c:ext xmlns:c16="http://schemas.microsoft.com/office/drawing/2014/chart" uri="{C3380CC4-5D6E-409C-BE32-E72D297353CC}">
              <c16:uniqueId val="{00000001-C069-402C-843E-8E495247F3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202.91</c:v>
                </c:pt>
                <c:pt idx="1">
                  <c:v>238.25</c:v>
                </c:pt>
                <c:pt idx="2">
                  <c:v>212.4</c:v>
                </c:pt>
                <c:pt idx="3">
                  <c:v>201.62</c:v>
                </c:pt>
                <c:pt idx="4">
                  <c:v>214</c:v>
                </c:pt>
              </c:numCache>
            </c:numRef>
          </c:val>
          <c:extLst>
            <c:ext xmlns:c16="http://schemas.microsoft.com/office/drawing/2014/chart" uri="{C3380CC4-5D6E-409C-BE32-E72D297353CC}">
              <c16:uniqueId val="{00000000-5B91-4E34-8E23-4BC5C8DB55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170.2</c:v>
                </c:pt>
                <c:pt idx="4">
                  <c:v>170.83</c:v>
                </c:pt>
              </c:numCache>
            </c:numRef>
          </c:val>
          <c:smooth val="0"/>
          <c:extLst>
            <c:ext xmlns:c16="http://schemas.microsoft.com/office/drawing/2014/chart" uri="{C3380CC4-5D6E-409C-BE32-E72D297353CC}">
              <c16:uniqueId val="{00000001-5B91-4E34-8E23-4BC5C8DB55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37"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喜多方市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71" t="str">
        <f>データ!$M$6</f>
        <v>非設置</v>
      </c>
      <c r="AE8" s="71"/>
      <c r="AF8" s="71"/>
      <c r="AG8" s="71"/>
      <c r="AH8" s="71"/>
      <c r="AI8" s="71"/>
      <c r="AJ8" s="71"/>
      <c r="AK8" s="3"/>
      <c r="AL8" s="44">
        <f>データ!S6</f>
        <v>43519</v>
      </c>
      <c r="AM8" s="44"/>
      <c r="AN8" s="44"/>
      <c r="AO8" s="44"/>
      <c r="AP8" s="44"/>
      <c r="AQ8" s="44"/>
      <c r="AR8" s="44"/>
      <c r="AS8" s="44"/>
      <c r="AT8" s="45">
        <f>データ!T6</f>
        <v>554.63</v>
      </c>
      <c r="AU8" s="45"/>
      <c r="AV8" s="45"/>
      <c r="AW8" s="45"/>
      <c r="AX8" s="45"/>
      <c r="AY8" s="45"/>
      <c r="AZ8" s="45"/>
      <c r="BA8" s="45"/>
      <c r="BB8" s="45">
        <f>データ!U6</f>
        <v>78.459999999999994</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60.51</v>
      </c>
      <c r="J10" s="45"/>
      <c r="K10" s="45"/>
      <c r="L10" s="45"/>
      <c r="M10" s="45"/>
      <c r="N10" s="45"/>
      <c r="O10" s="45"/>
      <c r="P10" s="45">
        <f>データ!P6</f>
        <v>32.57</v>
      </c>
      <c r="Q10" s="45"/>
      <c r="R10" s="45"/>
      <c r="S10" s="45"/>
      <c r="T10" s="45"/>
      <c r="U10" s="45"/>
      <c r="V10" s="45"/>
      <c r="W10" s="45">
        <f>データ!Q6</f>
        <v>89.47</v>
      </c>
      <c r="X10" s="45"/>
      <c r="Y10" s="45"/>
      <c r="Z10" s="45"/>
      <c r="AA10" s="45"/>
      <c r="AB10" s="45"/>
      <c r="AC10" s="45"/>
      <c r="AD10" s="44">
        <f>データ!R6</f>
        <v>3390</v>
      </c>
      <c r="AE10" s="44"/>
      <c r="AF10" s="44"/>
      <c r="AG10" s="44"/>
      <c r="AH10" s="44"/>
      <c r="AI10" s="44"/>
      <c r="AJ10" s="44"/>
      <c r="AK10" s="2"/>
      <c r="AL10" s="44">
        <f>データ!V6</f>
        <v>14031</v>
      </c>
      <c r="AM10" s="44"/>
      <c r="AN10" s="44"/>
      <c r="AO10" s="44"/>
      <c r="AP10" s="44"/>
      <c r="AQ10" s="44"/>
      <c r="AR10" s="44"/>
      <c r="AS10" s="44"/>
      <c r="AT10" s="45">
        <f>データ!W6</f>
        <v>5.46</v>
      </c>
      <c r="AU10" s="45"/>
      <c r="AV10" s="45"/>
      <c r="AW10" s="45"/>
      <c r="AX10" s="45"/>
      <c r="AY10" s="45"/>
      <c r="AZ10" s="45"/>
      <c r="BA10" s="45"/>
      <c r="BB10" s="45">
        <f>データ!X6</f>
        <v>2569.7800000000002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YAPlsOjpscTjNTKW+Y/14I23CTd6VOmYl6pW1ywWeF9YgGScsQWsp+zh0MEL8VD6H6HkswJ1MxHAs9nc6Idpg==" saltValue="G84kzvtfC7UI3MrGZ1fq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72087</v>
      </c>
      <c r="D6" s="19">
        <f t="shared" si="3"/>
        <v>46</v>
      </c>
      <c r="E6" s="19">
        <f t="shared" si="3"/>
        <v>17</v>
      </c>
      <c r="F6" s="19">
        <f t="shared" si="3"/>
        <v>1</v>
      </c>
      <c r="G6" s="19">
        <f t="shared" si="3"/>
        <v>0</v>
      </c>
      <c r="H6" s="19" t="str">
        <f t="shared" si="3"/>
        <v>福島県　喜多方市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60.51</v>
      </c>
      <c r="P6" s="20">
        <f t="shared" si="3"/>
        <v>32.57</v>
      </c>
      <c r="Q6" s="20">
        <f t="shared" si="3"/>
        <v>89.47</v>
      </c>
      <c r="R6" s="20">
        <f t="shared" si="3"/>
        <v>3390</v>
      </c>
      <c r="S6" s="20">
        <f t="shared" si="3"/>
        <v>43519</v>
      </c>
      <c r="T6" s="20">
        <f t="shared" si="3"/>
        <v>554.63</v>
      </c>
      <c r="U6" s="20">
        <f t="shared" si="3"/>
        <v>78.459999999999994</v>
      </c>
      <c r="V6" s="20">
        <f t="shared" si="3"/>
        <v>14031</v>
      </c>
      <c r="W6" s="20">
        <f t="shared" si="3"/>
        <v>5.46</v>
      </c>
      <c r="X6" s="20">
        <f t="shared" si="3"/>
        <v>2569.7800000000002</v>
      </c>
      <c r="Y6" s="21">
        <f>IF(Y7="",NA(),Y7)</f>
        <v>105.3</v>
      </c>
      <c r="Z6" s="21">
        <f t="shared" ref="Z6:AH6" si="4">IF(Z7="",NA(),Z7)</f>
        <v>104.55</v>
      </c>
      <c r="AA6" s="21">
        <f t="shared" si="4"/>
        <v>103.25</v>
      </c>
      <c r="AB6" s="21">
        <f t="shared" si="4"/>
        <v>101.7</v>
      </c>
      <c r="AC6" s="21">
        <f t="shared" si="4"/>
        <v>101.11</v>
      </c>
      <c r="AD6" s="21">
        <f t="shared" si="4"/>
        <v>107.21</v>
      </c>
      <c r="AE6" s="21">
        <f t="shared" si="4"/>
        <v>107.08</v>
      </c>
      <c r="AF6" s="21">
        <f t="shared" si="4"/>
        <v>106.08</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18.41</v>
      </c>
      <c r="AS6" s="21">
        <f t="shared" si="5"/>
        <v>16.91</v>
      </c>
      <c r="AT6" s="20" t="str">
        <f>IF(AT7="","",IF(AT7="-","【-】","【"&amp;SUBSTITUTE(TEXT(AT7,"#,##0.00"),"-","△")&amp;"】"))</f>
        <v>【3.12】</v>
      </c>
      <c r="AU6" s="21">
        <f>IF(AU7="",NA(),AU7)</f>
        <v>29.66</v>
      </c>
      <c r="AV6" s="21">
        <f t="shared" ref="AV6:BD6" si="6">IF(AV7="",NA(),AV7)</f>
        <v>47.69</v>
      </c>
      <c r="AW6" s="21">
        <f t="shared" si="6"/>
        <v>51.26</v>
      </c>
      <c r="AX6" s="21">
        <f t="shared" si="6"/>
        <v>55.64</v>
      </c>
      <c r="AY6" s="21">
        <f t="shared" si="6"/>
        <v>66.81</v>
      </c>
      <c r="AZ6" s="21">
        <f t="shared" si="6"/>
        <v>40.67</v>
      </c>
      <c r="BA6" s="21">
        <f t="shared" si="6"/>
        <v>47.7</v>
      </c>
      <c r="BB6" s="21">
        <f t="shared" si="6"/>
        <v>50.59</v>
      </c>
      <c r="BC6" s="21">
        <f t="shared" si="6"/>
        <v>74.790000000000006</v>
      </c>
      <c r="BD6" s="21">
        <f t="shared" si="6"/>
        <v>73.930000000000007</v>
      </c>
      <c r="BE6" s="20" t="str">
        <f>IF(BE7="","",IF(BE7="-","【-】","【"&amp;SUBSTITUTE(TEXT(BE7,"#,##0.00"),"-","△")&amp;"】"))</f>
        <v>【82.75】</v>
      </c>
      <c r="BF6" s="20">
        <f>IF(BF7="",NA(),BF7)</f>
        <v>0</v>
      </c>
      <c r="BG6" s="20">
        <f t="shared" ref="BG6:BO6" si="7">IF(BG7="",NA(),BG7)</f>
        <v>0</v>
      </c>
      <c r="BH6" s="20">
        <f t="shared" si="7"/>
        <v>0</v>
      </c>
      <c r="BI6" s="20">
        <f t="shared" si="7"/>
        <v>0</v>
      </c>
      <c r="BJ6" s="20">
        <f t="shared" si="7"/>
        <v>0</v>
      </c>
      <c r="BK6" s="21">
        <f t="shared" si="7"/>
        <v>1050.51</v>
      </c>
      <c r="BL6" s="21">
        <f t="shared" si="7"/>
        <v>1102.01</v>
      </c>
      <c r="BM6" s="21">
        <f t="shared" si="7"/>
        <v>987.36</v>
      </c>
      <c r="BN6" s="21">
        <f t="shared" si="7"/>
        <v>767.56</v>
      </c>
      <c r="BO6" s="21">
        <f t="shared" si="7"/>
        <v>795.22</v>
      </c>
      <c r="BP6" s="20" t="str">
        <f>IF(BP7="","",IF(BP7="-","【-】","【"&amp;SUBSTITUTE(TEXT(BP7,"#,##0.00"),"-","△")&amp;"】"))</f>
        <v>【602.56】</v>
      </c>
      <c r="BQ6" s="21">
        <f>IF(BQ7="",NA(),BQ7)</f>
        <v>84.15</v>
      </c>
      <c r="BR6" s="21">
        <f t="shared" ref="BR6:BZ6" si="8">IF(BR7="",NA(),BR7)</f>
        <v>71.8</v>
      </c>
      <c r="BS6" s="21">
        <f t="shared" si="8"/>
        <v>82.21</v>
      </c>
      <c r="BT6" s="21">
        <f t="shared" si="8"/>
        <v>84.89</v>
      </c>
      <c r="BU6" s="21">
        <f t="shared" si="8"/>
        <v>79.94</v>
      </c>
      <c r="BV6" s="21">
        <f t="shared" si="8"/>
        <v>82.65</v>
      </c>
      <c r="BW6" s="21">
        <f t="shared" si="8"/>
        <v>82.55</v>
      </c>
      <c r="BX6" s="21">
        <f t="shared" si="8"/>
        <v>83.55</v>
      </c>
      <c r="BY6" s="21">
        <f t="shared" si="8"/>
        <v>90.23</v>
      </c>
      <c r="BZ6" s="21">
        <f t="shared" si="8"/>
        <v>90.78</v>
      </c>
      <c r="CA6" s="20" t="str">
        <f>IF(CA7="","",IF(CA7="-","【-】","【"&amp;SUBSTITUTE(TEXT(CA7,"#,##0.00"),"-","△")&amp;"】"))</f>
        <v>【97.94】</v>
      </c>
      <c r="CB6" s="21">
        <f>IF(CB7="",NA(),CB7)</f>
        <v>202.91</v>
      </c>
      <c r="CC6" s="21">
        <f t="shared" ref="CC6:CK6" si="9">IF(CC7="",NA(),CC7)</f>
        <v>238.25</v>
      </c>
      <c r="CD6" s="21">
        <f t="shared" si="9"/>
        <v>212.4</v>
      </c>
      <c r="CE6" s="21">
        <f t="shared" si="9"/>
        <v>201.62</v>
      </c>
      <c r="CF6" s="21">
        <f t="shared" si="9"/>
        <v>214</v>
      </c>
      <c r="CG6" s="21">
        <f t="shared" si="9"/>
        <v>186.3</v>
      </c>
      <c r="CH6" s="21">
        <f t="shared" si="9"/>
        <v>188.38</v>
      </c>
      <c r="CI6" s="21">
        <f t="shared" si="9"/>
        <v>185.98</v>
      </c>
      <c r="CJ6" s="21">
        <f t="shared" si="9"/>
        <v>170.2</v>
      </c>
      <c r="CK6" s="21">
        <f t="shared" si="9"/>
        <v>170.83</v>
      </c>
      <c r="CL6" s="20" t="str">
        <f>IF(CL7="","",IF(CL7="-","【-】","【"&amp;SUBSTITUTE(TEXT(CL7,"#,##0.00"),"-","△")&amp;"】"))</f>
        <v>【140.98】</v>
      </c>
      <c r="CM6" s="21">
        <f>IF(CM7="",NA(),CM7)</f>
        <v>57.53</v>
      </c>
      <c r="CN6" s="21">
        <f t="shared" ref="CN6:CV6" si="10">IF(CN7="",NA(),CN7)</f>
        <v>56.71</v>
      </c>
      <c r="CO6" s="21">
        <f t="shared" si="10"/>
        <v>60.85</v>
      </c>
      <c r="CP6" s="21">
        <f t="shared" si="10"/>
        <v>58.72</v>
      </c>
      <c r="CQ6" s="21">
        <f t="shared" si="10"/>
        <v>59.73</v>
      </c>
      <c r="CR6" s="21">
        <f t="shared" si="10"/>
        <v>50.53</v>
      </c>
      <c r="CS6" s="21">
        <f t="shared" si="10"/>
        <v>51.42</v>
      </c>
      <c r="CT6" s="21">
        <f t="shared" si="10"/>
        <v>48.95</v>
      </c>
      <c r="CU6" s="21">
        <f t="shared" si="10"/>
        <v>56.51</v>
      </c>
      <c r="CV6" s="21">
        <f t="shared" si="10"/>
        <v>56.85</v>
      </c>
      <c r="CW6" s="20" t="str">
        <f>IF(CW7="","",IF(CW7="-","【-】","【"&amp;SUBSTITUTE(TEXT(CW7,"#,##0.00"),"-","△")&amp;"】"))</f>
        <v>【60.13】</v>
      </c>
      <c r="CX6" s="21">
        <f>IF(CX7="",NA(),CX7)</f>
        <v>88.57</v>
      </c>
      <c r="CY6" s="21">
        <f t="shared" ref="CY6:DG6" si="11">IF(CY7="",NA(),CY7)</f>
        <v>89.29</v>
      </c>
      <c r="CZ6" s="21">
        <f t="shared" si="11"/>
        <v>88.79</v>
      </c>
      <c r="DA6" s="21">
        <f t="shared" si="11"/>
        <v>88</v>
      </c>
      <c r="DB6" s="21">
        <f t="shared" si="11"/>
        <v>89.26</v>
      </c>
      <c r="DC6" s="21">
        <f t="shared" si="11"/>
        <v>82.08</v>
      </c>
      <c r="DD6" s="21">
        <f t="shared" si="11"/>
        <v>81.34</v>
      </c>
      <c r="DE6" s="21">
        <f t="shared" si="11"/>
        <v>81.14</v>
      </c>
      <c r="DF6" s="21">
        <f t="shared" si="11"/>
        <v>90.62</v>
      </c>
      <c r="DG6" s="21">
        <f t="shared" si="11"/>
        <v>90.79</v>
      </c>
      <c r="DH6" s="20" t="str">
        <f>IF(DH7="","",IF(DH7="-","【-】","【"&amp;SUBSTITUTE(TEXT(DH7,"#,##0.00"),"-","△")&amp;"】"))</f>
        <v>【96.00】</v>
      </c>
      <c r="DI6" s="21">
        <f>IF(DI7="",NA(),DI7)</f>
        <v>3.22</v>
      </c>
      <c r="DJ6" s="21">
        <f t="shared" ref="DJ6:DR6" si="12">IF(DJ7="",NA(),DJ7)</f>
        <v>6.26</v>
      </c>
      <c r="DK6" s="21">
        <f t="shared" si="12"/>
        <v>9.1300000000000008</v>
      </c>
      <c r="DL6" s="21">
        <f t="shared" si="12"/>
        <v>11.69</v>
      </c>
      <c r="DM6" s="21">
        <f t="shared" si="12"/>
        <v>14.32</v>
      </c>
      <c r="DN6" s="21">
        <f t="shared" si="12"/>
        <v>12.7</v>
      </c>
      <c r="DO6" s="21">
        <f t="shared" si="12"/>
        <v>14.65</v>
      </c>
      <c r="DP6" s="21">
        <f t="shared" si="12"/>
        <v>16.11</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0.09</v>
      </c>
      <c r="EN6" s="21">
        <f t="shared" si="14"/>
        <v>0.15</v>
      </c>
      <c r="EO6" s="20" t="str">
        <f>IF(EO7="","",IF(EO7="-","【-】","【"&amp;SUBSTITUTE(TEXT(EO7,"#,##0.00"),"-","△")&amp;"】"))</f>
        <v>【0.19】</v>
      </c>
    </row>
    <row r="7" spans="1:148" s="22" customFormat="1" x14ac:dyDescent="0.15">
      <c r="A7" s="14"/>
      <c r="B7" s="23">
        <v>2024</v>
      </c>
      <c r="C7" s="23">
        <v>72087</v>
      </c>
      <c r="D7" s="23">
        <v>46</v>
      </c>
      <c r="E7" s="23">
        <v>17</v>
      </c>
      <c r="F7" s="23">
        <v>1</v>
      </c>
      <c r="G7" s="23">
        <v>0</v>
      </c>
      <c r="H7" s="23" t="s">
        <v>96</v>
      </c>
      <c r="I7" s="23" t="s">
        <v>97</v>
      </c>
      <c r="J7" s="23" t="s">
        <v>98</v>
      </c>
      <c r="K7" s="23" t="s">
        <v>99</v>
      </c>
      <c r="L7" s="23" t="s">
        <v>100</v>
      </c>
      <c r="M7" s="23" t="s">
        <v>101</v>
      </c>
      <c r="N7" s="24" t="s">
        <v>102</v>
      </c>
      <c r="O7" s="24">
        <v>60.51</v>
      </c>
      <c r="P7" s="24">
        <v>32.57</v>
      </c>
      <c r="Q7" s="24">
        <v>89.47</v>
      </c>
      <c r="R7" s="24">
        <v>3390</v>
      </c>
      <c r="S7" s="24">
        <v>43519</v>
      </c>
      <c r="T7" s="24">
        <v>554.63</v>
      </c>
      <c r="U7" s="24">
        <v>78.459999999999994</v>
      </c>
      <c r="V7" s="24">
        <v>14031</v>
      </c>
      <c r="W7" s="24">
        <v>5.46</v>
      </c>
      <c r="X7" s="24">
        <v>2569.7800000000002</v>
      </c>
      <c r="Y7" s="24">
        <v>105.3</v>
      </c>
      <c r="Z7" s="24">
        <v>104.55</v>
      </c>
      <c r="AA7" s="24">
        <v>103.25</v>
      </c>
      <c r="AB7" s="24">
        <v>101.7</v>
      </c>
      <c r="AC7" s="24">
        <v>101.11</v>
      </c>
      <c r="AD7" s="24">
        <v>107.21</v>
      </c>
      <c r="AE7" s="24">
        <v>107.08</v>
      </c>
      <c r="AF7" s="24">
        <v>106.08</v>
      </c>
      <c r="AG7" s="24">
        <v>106.53</v>
      </c>
      <c r="AH7" s="24">
        <v>105.5</v>
      </c>
      <c r="AI7" s="24">
        <v>105.36</v>
      </c>
      <c r="AJ7" s="24">
        <v>0</v>
      </c>
      <c r="AK7" s="24">
        <v>0</v>
      </c>
      <c r="AL7" s="24">
        <v>0</v>
      </c>
      <c r="AM7" s="24">
        <v>0</v>
      </c>
      <c r="AN7" s="24">
        <v>0</v>
      </c>
      <c r="AO7" s="24">
        <v>43.71</v>
      </c>
      <c r="AP7" s="24">
        <v>45.94</v>
      </c>
      <c r="AQ7" s="24">
        <v>29.34</v>
      </c>
      <c r="AR7" s="24">
        <v>18.41</v>
      </c>
      <c r="AS7" s="24">
        <v>16.91</v>
      </c>
      <c r="AT7" s="24">
        <v>3.12</v>
      </c>
      <c r="AU7" s="24">
        <v>29.66</v>
      </c>
      <c r="AV7" s="24">
        <v>47.69</v>
      </c>
      <c r="AW7" s="24">
        <v>51.26</v>
      </c>
      <c r="AX7" s="24">
        <v>55.64</v>
      </c>
      <c r="AY7" s="24">
        <v>66.81</v>
      </c>
      <c r="AZ7" s="24">
        <v>40.67</v>
      </c>
      <c r="BA7" s="24">
        <v>47.7</v>
      </c>
      <c r="BB7" s="24">
        <v>50.59</v>
      </c>
      <c r="BC7" s="24">
        <v>74.790000000000006</v>
      </c>
      <c r="BD7" s="24">
        <v>73.930000000000007</v>
      </c>
      <c r="BE7" s="24">
        <v>82.75</v>
      </c>
      <c r="BF7" s="24">
        <v>0</v>
      </c>
      <c r="BG7" s="24">
        <v>0</v>
      </c>
      <c r="BH7" s="24">
        <v>0</v>
      </c>
      <c r="BI7" s="24">
        <v>0</v>
      </c>
      <c r="BJ7" s="24">
        <v>0</v>
      </c>
      <c r="BK7" s="24">
        <v>1050.51</v>
      </c>
      <c r="BL7" s="24">
        <v>1102.01</v>
      </c>
      <c r="BM7" s="24">
        <v>987.36</v>
      </c>
      <c r="BN7" s="24">
        <v>767.56</v>
      </c>
      <c r="BO7" s="24">
        <v>795.22</v>
      </c>
      <c r="BP7" s="24">
        <v>602.55999999999995</v>
      </c>
      <c r="BQ7" s="24">
        <v>84.15</v>
      </c>
      <c r="BR7" s="24">
        <v>71.8</v>
      </c>
      <c r="BS7" s="24">
        <v>82.21</v>
      </c>
      <c r="BT7" s="24">
        <v>84.89</v>
      </c>
      <c r="BU7" s="24">
        <v>79.94</v>
      </c>
      <c r="BV7" s="24">
        <v>82.65</v>
      </c>
      <c r="BW7" s="24">
        <v>82.55</v>
      </c>
      <c r="BX7" s="24">
        <v>83.55</v>
      </c>
      <c r="BY7" s="24">
        <v>90.23</v>
      </c>
      <c r="BZ7" s="24">
        <v>90.78</v>
      </c>
      <c r="CA7" s="24">
        <v>97.94</v>
      </c>
      <c r="CB7" s="24">
        <v>202.91</v>
      </c>
      <c r="CC7" s="24">
        <v>238.25</v>
      </c>
      <c r="CD7" s="24">
        <v>212.4</v>
      </c>
      <c r="CE7" s="24">
        <v>201.62</v>
      </c>
      <c r="CF7" s="24">
        <v>214</v>
      </c>
      <c r="CG7" s="24">
        <v>186.3</v>
      </c>
      <c r="CH7" s="24">
        <v>188.38</v>
      </c>
      <c r="CI7" s="24">
        <v>185.98</v>
      </c>
      <c r="CJ7" s="24">
        <v>170.2</v>
      </c>
      <c r="CK7" s="24">
        <v>170.83</v>
      </c>
      <c r="CL7" s="24">
        <v>140.97999999999999</v>
      </c>
      <c r="CM7" s="24">
        <v>57.53</v>
      </c>
      <c r="CN7" s="24">
        <v>56.71</v>
      </c>
      <c r="CO7" s="24">
        <v>60.85</v>
      </c>
      <c r="CP7" s="24">
        <v>58.72</v>
      </c>
      <c r="CQ7" s="24">
        <v>59.73</v>
      </c>
      <c r="CR7" s="24">
        <v>50.53</v>
      </c>
      <c r="CS7" s="24">
        <v>51.42</v>
      </c>
      <c r="CT7" s="24">
        <v>48.95</v>
      </c>
      <c r="CU7" s="24">
        <v>56.51</v>
      </c>
      <c r="CV7" s="24">
        <v>56.85</v>
      </c>
      <c r="CW7" s="24">
        <v>60.13</v>
      </c>
      <c r="CX7" s="24">
        <v>88.57</v>
      </c>
      <c r="CY7" s="24">
        <v>89.29</v>
      </c>
      <c r="CZ7" s="24">
        <v>88.79</v>
      </c>
      <c r="DA7" s="24">
        <v>88</v>
      </c>
      <c r="DB7" s="24">
        <v>89.26</v>
      </c>
      <c r="DC7" s="24">
        <v>82.08</v>
      </c>
      <c r="DD7" s="24">
        <v>81.34</v>
      </c>
      <c r="DE7" s="24">
        <v>81.14</v>
      </c>
      <c r="DF7" s="24">
        <v>90.62</v>
      </c>
      <c r="DG7" s="24">
        <v>90.79</v>
      </c>
      <c r="DH7" s="24">
        <v>96</v>
      </c>
      <c r="DI7" s="24">
        <v>3.22</v>
      </c>
      <c r="DJ7" s="24">
        <v>6.26</v>
      </c>
      <c r="DK7" s="24">
        <v>9.1300000000000008</v>
      </c>
      <c r="DL7" s="24">
        <v>11.69</v>
      </c>
      <c r="DM7" s="24">
        <v>14.32</v>
      </c>
      <c r="DN7" s="24">
        <v>12.7</v>
      </c>
      <c r="DO7" s="24">
        <v>14.65</v>
      </c>
      <c r="DP7" s="24">
        <v>16.11</v>
      </c>
      <c r="DQ7" s="24">
        <v>26.9</v>
      </c>
      <c r="DR7" s="24">
        <v>28.47</v>
      </c>
      <c r="DS7" s="24">
        <v>42.2</v>
      </c>
      <c r="DT7" s="24">
        <v>0</v>
      </c>
      <c r="DU7" s="24">
        <v>0</v>
      </c>
      <c r="DV7" s="24">
        <v>0</v>
      </c>
      <c r="DW7" s="24">
        <v>0</v>
      </c>
      <c r="DX7" s="24">
        <v>0</v>
      </c>
      <c r="DY7" s="24">
        <v>0</v>
      </c>
      <c r="DZ7" s="24">
        <v>0.1</v>
      </c>
      <c r="EA7" s="24">
        <v>0.17</v>
      </c>
      <c r="EB7" s="24">
        <v>2.08</v>
      </c>
      <c r="EC7" s="24">
        <v>1.87</v>
      </c>
      <c r="ED7" s="24">
        <v>9.4600000000000009</v>
      </c>
      <c r="EE7" s="24">
        <v>0</v>
      </c>
      <c r="EF7" s="24">
        <v>0</v>
      </c>
      <c r="EG7" s="24">
        <v>0</v>
      </c>
      <c r="EH7" s="24">
        <v>0</v>
      </c>
      <c r="EI7" s="24">
        <v>0</v>
      </c>
      <c r="EJ7" s="24">
        <v>1.65</v>
      </c>
      <c r="EK7" s="24">
        <v>0.14000000000000001</v>
      </c>
      <c r="EL7" s="24">
        <v>0.08</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Office管理用175 喜多方市</cp:lastModifiedBy>
  <cp:lastPrinted>2026-01-29T05:12:16Z</cp:lastPrinted>
  <dcterms:created xsi:type="dcterms:W3CDTF">2025-12-23T05:57:24Z</dcterms:created>
  <dcterms:modified xsi:type="dcterms:W3CDTF">2026-01-29T05:17:22Z</dcterms:modified>
  <cp:category/>
</cp:coreProperties>
</file>