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総務部_財政課\○財政係\●財政状況資料集\28年度\◎平成28年度分最終版\"/>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calcPr calcId="152511" concurrentManualCount="2"/>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O35" i="9"/>
  <c r="BW35" i="9"/>
  <c r="AM35" i="9"/>
  <c r="CO34" i="9"/>
  <c r="BW34" i="9"/>
  <c r="C34" i="9"/>
  <c r="C35" i="9" s="1"/>
  <c r="C36"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c r="BE34" i="9" l="1"/>
  <c r="BE35" i="9" s="1"/>
</calcChain>
</file>

<file path=xl/sharedStrings.xml><?xml version="1.0" encoding="utf-8"?>
<sst xmlns="http://schemas.openxmlformats.org/spreadsheetml/2006/main" count="1054" uniqueCount="569">
  <si>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</si>
  <si>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</si>
  <si>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</si>
  <si>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</si>
  <si>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</si>
  <si>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</si>
  <si>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</si>
  <si>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</si>
  <si>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</si>
  <si>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</si>
  <si>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</si>
  <si>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</si>
  <si>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</si>
  <si>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</si>
  <si>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</si>
  <si>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</si>
  <si>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</si>
  <si>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</si>
  <si>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</si>
  <si>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</si>
  <si>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</si>
  <si>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</si>
  <si>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</si>
  <si>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</si>
  <si>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</si>
  <si>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</si>
  <si>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</si>
  <si>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</si>
  <si>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</si>
  <si>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</si>
  <si>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</si>
  <si>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</si>
  <si>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</si>
  <si>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</si>
  <si>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</si>
  <si>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</si>
  <si>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</si>
  <si>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</si>
  <si>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</si>
  <si>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</si>
  <si>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</si>
  <si>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</si>
  <si>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</si>
  <si>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</si>
  <si>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</si>
  <si>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</si>
  <si>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</si>
  <si>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</si>
  <si>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</si>
  <si>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</si>
  <si>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</si>
  <si>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</si>
  <si>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</si>
  <si>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</si>
  <si>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</si>
  <si>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</si>
  <si>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</si>
  <si>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</si>
  <si>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</si>
  <si>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</si>
  <si>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</si>
  <si>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</si>
  <si>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</si>
  <si>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</si>
  <si>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</si>
  <si>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</si>
  <si>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</si>
  <si>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</si>
  <si>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</si>
  <si>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</si>
  <si>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</si>
  <si>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</si>
  <si>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</si>
  <si>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</si>
  <si>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</si>
  <si>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</si>
  <si>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</si>
  <si>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</si>
  <si>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</si>
  <si>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</si>
  <si>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</si>
  <si>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</si>
  <si>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喜多方市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</si>
  <si>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</si>
  <si>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</si>
  <si>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</si>
  <si>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</si>
  <si>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</si>
  <si>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</si>
  <si>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</si>
  <si>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</si>
  <si>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</si>
  <si>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</si>
  <si>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</si>
  <si>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</si>
  <si>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</si>
  <si>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</si>
  <si>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</si>
  <si>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</si>
  <si>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</si>
  <si>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</si>
  <si>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</si>
  <si>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</si>
  <si>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</si>
  <si>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</si>
  <si>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</si>
  <si>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</si>
  <si>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</si>
  <si>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-5.7</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</si>
  <si>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</si>
  <si>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</si>
  <si>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</si>
  <si>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</si>
  <si>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</si>
  <si>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</si>
  <si>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</si>
  <si>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</si>
  <si>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</si>
  <si>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</si>
  <si>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</si>
  <si>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</si>
  <si>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</si>
  <si>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</si>
  <si>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</si>
  <si>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</si>
  <si>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</si>
  <si>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</si>
  <si>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</si>
  <si>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</si>
  <si>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</si>
  <si>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</si>
  <si>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</si>
  <si>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</si>
  <si>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</si>
  <si>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</si>
  <si>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</si>
  <si>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</si>
  <si>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</si>
  <si>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</si>
  <si>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</si>
  <si>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</si>
  <si>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</si>
  <si>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</si>
  <si>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</si>
  <si>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</si>
  <si>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</si>
  <si>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</si>
  <si>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</si>
  <si>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</si>
  <si>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</si>
  <si>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</si>
  <si>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</si>
  <si>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</si>
  <si>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</si>
  <si>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</si>
  <si>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</si>
  <si>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</si>
  <si>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</si>
  <si>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</si>
  <si>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</si>
  <si>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</si>
  <si>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</si>
  <si>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</si>
  <si>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</si>
  <si>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</si>
  <si>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</si>
  <si>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</si>
  <si>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</si>
  <si>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</si>
  <si>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</si>
  <si>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</si>
  <si>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</si>
  <si>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</si>
  <si>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</si>
  <si>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</si>
  <si>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</si>
  <si>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</si>
  <si>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</si>
  <si>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</si>
  <si>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</si>
  <si>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</si>
  <si>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</si>
  <si>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</si>
  <si>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</si>
  <si>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</si>
  <si>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</si>
  <si>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</si>
  <si>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</si>
  <si>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</si>
  <si>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</si>
  <si>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</si>
  <si>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</si>
  <si>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</si>
  <si>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</si>
  <si>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</si>
  <si>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福島県喜多方市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</si>
  <si>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</si>
  <si>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</si>
  <si>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</si>
  <si>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</si>
  <si>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</si>
  <si>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</si>
  <si>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</si>
  <si>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</si>
  <si>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</si>
  <si>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</si>
  <si>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</si>
  <si>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</si>
  <si>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</si>
  <si>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</si>
  <si>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</si>
  <si>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</si>
  <si>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</si>
  <si>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</si>
  <si>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</si>
  <si>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</si>
  <si>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</si>
  <si>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18"/>
  </si>
  <si>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</si>
  <si>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</si>
  <si>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</si>
  <si>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</si>
  <si>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</si>
  <si>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</si>
  <si>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</si>
  <si>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</si>
  <si>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</si>
  <si>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</si>
  <si>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</si>
  <si>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</si>
  <si>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</si>
  <si>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</si>
  <si>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</si>
  <si>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</si>
  <si>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</si>
  <si>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</si>
  <si>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</si>
  <si>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</si>
  <si>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</si>
  <si>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</si>
  <si>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</si>
  <si>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</si>
  <si>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</si>
  <si>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</si>
  <si>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</si>
  <si>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</si>
  <si>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</si>
  <si>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</si>
  <si>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</si>
  <si>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</si>
  <si>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</si>
  <si>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</si>
  <si>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</si>
  <si>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</si>
  <si>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</si>
  <si>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</si>
  <si>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</si>
  <si>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</si>
  <si>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</si>
  <si>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</si>
  <si>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</si>
  <si>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</si>
  <si>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</si>
  <si>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</si>
  <si>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</si>
  <si>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</si>
  <si>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</si>
  <si>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</si>
  <si>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</si>
  <si>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</si>
  <si>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</si>
  <si>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</si>
  <si>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</si>
  <si>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</si>
  <si>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</si>
  <si>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</si>
  <si>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</si>
  <si>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</si>
  <si>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</si>
  <si>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</si>
  <si>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</si>
  <si>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</si>
  <si>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</si>
  <si>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</si>
  <si>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</si>
  <si>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</si>
  <si>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</si>
  <si>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</si>
  <si>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</si>
  <si>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</si>
  <si>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</si>
  <si>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</si>
  <si>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</si>
  <si>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</si>
  <si>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</si>
  <si>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</si>
  <si>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</si>
  <si>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</si>
  <si>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</si>
  <si>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</si>
  <si>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</si>
  <si>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</si>
  <si>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</si>
  <si>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</si>
  <si>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</si>
  <si>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</si>
  <si>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</si>
  <si>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</si>
  <si>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</si>
  <si>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</si>
  <si>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</si>
  <si>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</si>
  <si>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</si>
  <si>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</si>
  <si>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</si>
  <si>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</si>
  <si>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宅地造成</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</si>
  <si>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</si>
  <si>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</si>
  <si>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</si>
  <si>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</si>
  <si>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</si>
  <si>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</si>
  <si>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</si>
  <si>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</si>
  <si>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</si>
  <si>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</si>
  <si>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</si>
  <si>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</si>
  <si>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</si>
  <si>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</si>
  <si>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</si>
  <si>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</si>
  <si>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</si>
  <si>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</si>
  <si>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</si>
  <si>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</si>
  <si>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</si>
  <si>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</si>
  <si>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</si>
  <si>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</si>
  <si>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</si>
  <si>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</si>
  <si>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</si>
  <si>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福島県喜多方市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</si>
  <si>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</si>
  <si>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</si>
  <si>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</si>
  <si>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</si>
  <si>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</si>
  <si>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</si>
  <si>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</si>
  <si>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</si>
  <si>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</si>
  <si>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</si>
  <si>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</si>
  <si>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</si>
  <si>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</si>
  <si>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</si>
  <si>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</si>
  <si>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</si>
  <si>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</si>
  <si>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</si>
  <si>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</si>
  <si>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</si>
  <si>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公有林整備事業特別会計</t>
    <phoneticPr fontId="5"/>
  </si>
  <si>
    <t>塩川駅西土地区画整理事業特別会計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</si>
  <si>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</si>
  <si>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</si>
  <si>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</si>
  <si>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</si>
  <si>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</si>
  <si>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</si>
  <si>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</si>
  <si>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</si>
  <si>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</si>
  <si>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</si>
  <si>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</si>
  <si>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</si>
  <si>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</si>
  <si>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</si>
  <si>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</si>
  <si>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</si>
  <si>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</si>
  <si>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</si>
  <si>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農業集落排水事業特別会計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</si>
  <si>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</si>
  <si>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</si>
  <si>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</si>
  <si>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</si>
  <si>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</si>
  <si>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</si>
  <si>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</si>
  <si>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</si>
  <si>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</si>
  <si>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</si>
  <si>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</si>
  <si>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</si>
  <si>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</si>
  <si>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</si>
  <si>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</si>
  <si>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</si>
  <si>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</si>
  <si>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</si>
  <si>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</si>
  <si>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</si>
  <si>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</si>
  <si>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</si>
  <si>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</si>
  <si>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</si>
  <si>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</si>
  <si>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</si>
  <si>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</si>
  <si>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</si>
  <si>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</si>
  <si>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</si>
  <si>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</si>
  <si>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</si>
  <si>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</si>
  <si>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</si>
  <si>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</si>
  <si>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</si>
  <si>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</si>
  <si>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</si>
  <si>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</si>
  <si>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</si>
  <si>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</si>
  <si>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</si>
  <si>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</si>
  <si>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</si>
  <si>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</si>
  <si>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</si>
  <si>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</si>
  <si>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</si>
  <si>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</si>
  <si>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</si>
  <si>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</si>
  <si>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</si>
  <si>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</si>
  <si>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</si>
  <si>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</si>
  <si>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</si>
  <si>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</si>
  <si>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</si>
  <si>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</si>
  <si>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</si>
  <si>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</si>
  <si>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</si>
  <si>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</si>
  <si>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</si>
  <si>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</si>
  <si>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</si>
  <si>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</si>
  <si>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</si>
  <si>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</si>
  <si>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</si>
  <si>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</si>
  <si>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</si>
  <si>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</si>
  <si>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</si>
  <si>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</si>
  <si>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</si>
  <si>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</si>
  <si>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</si>
  <si>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</si>
  <si>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</si>
  <si>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</si>
  <si>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</si>
  <si>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</si>
  <si>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</si>
  <si>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</si>
  <si>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</si>
  <si>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</si>
  <si>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</si>
  <si>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</si>
  <si>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</si>
  <si>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</si>
  <si>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</si>
  <si>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</si>
  <si>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</si>
  <si>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</si>
  <si>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</si>
  <si>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</si>
  <si>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</si>
  <si>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</si>
  <si>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</si>
  <si>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</si>
  <si>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</si>
  <si>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</si>
  <si>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</si>
  <si>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</si>
  <si>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</si>
  <si>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</si>
  <si>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</si>
  <si>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</si>
  <si>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</si>
  <si>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</si>
  <si>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</si>
  <si>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</si>
  <si>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</si>
  <si>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</si>
  <si>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</si>
  <si>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</si>
  <si>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</si>
  <si>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</si>
  <si>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</si>
  <si>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</si>
  <si>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</si>
  <si>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</si>
  <si>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</si>
  <si>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</si>
  <si>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</si>
  <si>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</si>
  <si>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</si>
  <si>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</si>
  <si>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</si>
  <si>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</si>
  <si>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</si>
  <si>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</si>
  <si>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</si>
  <si>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</si>
  <si>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</si>
  <si>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</si>
  <si>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2.14</t>
  </si>
  <si>
    <t>▲ 1.02</t>
  </si>
  <si>
    <t>▲ 0.43</t>
  </si>
  <si>
    <t>国民健康保険事業特別会計</t>
  </si>
  <si>
    <t>水道事業会計</t>
  </si>
  <si>
    <t>一般会計</t>
  </si>
  <si>
    <t>介護保険事業特別会計</t>
  </si>
  <si>
    <t>下水道事業特別会計</t>
  </si>
  <si>
    <t>後期高齢者医療事業特別会計</t>
  </si>
  <si>
    <t>公有林整備事業特別会計</t>
  </si>
  <si>
    <t>塩川駅西土地区画整理事業特別会計</t>
  </si>
  <si>
    <t>その他会計（赤字）</t>
  </si>
  <si>
    <t>その他会計（黒字）</t>
  </si>
  <si>
    <t>-</t>
    <phoneticPr fontId="2"/>
  </si>
  <si>
    <t>喜多方地方広域市町村圏組合</t>
    <rPh sb="0" eb="3">
      <t>キタカタ</t>
    </rPh>
    <rPh sb="3" eb="5">
      <t>チホウ</t>
    </rPh>
    <rPh sb="5" eb="7">
      <t>コウイキ</t>
    </rPh>
    <rPh sb="7" eb="10">
      <t>シチョウソン</t>
    </rPh>
    <rPh sb="10" eb="11">
      <t>ケン</t>
    </rPh>
    <rPh sb="11" eb="13">
      <t>クミアイ</t>
    </rPh>
    <phoneticPr fontId="2"/>
  </si>
  <si>
    <t>●一般会計</t>
    <rPh sb="1" eb="3">
      <t>イッパン</t>
    </rPh>
    <rPh sb="3" eb="5">
      <t>カイケイ</t>
    </rPh>
    <phoneticPr fontId="2"/>
  </si>
  <si>
    <t>●喜多方プラザ特別会計</t>
    <rPh sb="1" eb="4">
      <t>キタカタ</t>
    </rPh>
    <rPh sb="7" eb="9">
      <t>トクベツ</t>
    </rPh>
    <rPh sb="9" eb="11">
      <t>カイケイ</t>
    </rPh>
    <phoneticPr fontId="2"/>
  </si>
  <si>
    <t>●ふるさと市町村圏事業特別会計</t>
    <rPh sb="5" eb="8">
      <t>シチョウソン</t>
    </rPh>
    <rPh sb="8" eb="9">
      <t>ケン</t>
    </rPh>
    <rPh sb="9" eb="11">
      <t>ジギョウ</t>
    </rPh>
    <rPh sb="11" eb="13">
      <t>トクベツ</t>
    </rPh>
    <rPh sb="13" eb="15">
      <t>カイケイ</t>
    </rPh>
    <phoneticPr fontId="2"/>
  </si>
  <si>
    <t>●介護保険事業特別会計</t>
    <rPh sb="1" eb="3">
      <t>カイゴ</t>
    </rPh>
    <rPh sb="3" eb="5">
      <t>ホケン</t>
    </rPh>
    <rPh sb="5" eb="7">
      <t>ジギョウ</t>
    </rPh>
    <rPh sb="7" eb="9">
      <t>トクベツ</t>
    </rPh>
    <rPh sb="9" eb="11">
      <t>カイケイ</t>
    </rPh>
    <phoneticPr fontId="2"/>
  </si>
  <si>
    <t>福島県市町村総合事務組合</t>
    <rPh sb="0" eb="3">
      <t>フクシマケン</t>
    </rPh>
    <rPh sb="3" eb="6">
      <t>シチョウソン</t>
    </rPh>
    <rPh sb="6" eb="8">
      <t>ソウゴウ</t>
    </rPh>
    <rPh sb="8" eb="10">
      <t>ジム</t>
    </rPh>
    <rPh sb="10" eb="12">
      <t>クミアイ</t>
    </rPh>
    <phoneticPr fontId="2"/>
  </si>
  <si>
    <t>●消防補償等特別会計</t>
    <rPh sb="1" eb="3">
      <t>ショウボウ</t>
    </rPh>
    <rPh sb="3" eb="5">
      <t>ホショウ</t>
    </rPh>
    <rPh sb="5" eb="6">
      <t>トウ</t>
    </rPh>
    <rPh sb="6" eb="8">
      <t>トクベツ</t>
    </rPh>
    <rPh sb="8" eb="10">
      <t>カイケイ</t>
    </rPh>
    <phoneticPr fontId="2"/>
  </si>
  <si>
    <t>●消防賞じゅつ金特別会計</t>
    <rPh sb="1" eb="3">
      <t>ショウボウ</t>
    </rPh>
    <rPh sb="3" eb="4">
      <t>ショウ</t>
    </rPh>
    <rPh sb="7" eb="8">
      <t>キン</t>
    </rPh>
    <rPh sb="8" eb="10">
      <t>トクベツ</t>
    </rPh>
    <rPh sb="10" eb="12">
      <t>カイケイ</t>
    </rPh>
    <phoneticPr fontId="2"/>
  </si>
  <si>
    <t>●非常勤職員公務災害補償特別会計</t>
    <rPh sb="1" eb="4">
      <t>ヒジョウキン</t>
    </rPh>
    <rPh sb="4" eb="6">
      <t>ショクイン</t>
    </rPh>
    <rPh sb="6" eb="8">
      <t>コウム</t>
    </rPh>
    <rPh sb="8" eb="10">
      <t>サイガイ</t>
    </rPh>
    <rPh sb="10" eb="12">
      <t>ホショウ</t>
    </rPh>
    <rPh sb="12" eb="14">
      <t>トクベツ</t>
    </rPh>
    <rPh sb="14" eb="16">
      <t>カイケイ</t>
    </rPh>
    <phoneticPr fontId="2"/>
  </si>
  <si>
    <t>●自治会館管理特別会計</t>
    <rPh sb="1" eb="3">
      <t>ジチ</t>
    </rPh>
    <rPh sb="3" eb="5">
      <t>カイカン</t>
    </rPh>
    <rPh sb="5" eb="7">
      <t>カンリ</t>
    </rPh>
    <rPh sb="7" eb="9">
      <t>トクベツ</t>
    </rPh>
    <rPh sb="9" eb="11">
      <t>カイケイ</t>
    </rPh>
    <phoneticPr fontId="2"/>
  </si>
  <si>
    <t>福島県市交通災害共済組合</t>
    <rPh sb="0" eb="3">
      <t>フクシマケン</t>
    </rPh>
    <rPh sb="3" eb="4">
      <t>シ</t>
    </rPh>
    <rPh sb="4" eb="6">
      <t>コウツウ</t>
    </rPh>
    <rPh sb="6" eb="8">
      <t>サイガイ</t>
    </rPh>
    <rPh sb="8" eb="10">
      <t>キョウサイ</t>
    </rPh>
    <rPh sb="10" eb="12">
      <t>クミアイ</t>
    </rPh>
    <phoneticPr fontId="2"/>
  </si>
  <si>
    <t>福島県後期高齢者医療広域連合</t>
    <rPh sb="0" eb="3">
      <t>フクシマケン</t>
    </rPh>
    <rPh sb="3" eb="5">
      <t>コウキ</t>
    </rPh>
    <rPh sb="5" eb="8">
      <t>コウレイシャ</t>
    </rPh>
    <rPh sb="8" eb="10">
      <t>イリョウ</t>
    </rPh>
    <rPh sb="10" eb="12">
      <t>コウイキ</t>
    </rPh>
    <rPh sb="12" eb="14">
      <t>レンゴウ</t>
    </rPh>
    <phoneticPr fontId="2"/>
  </si>
  <si>
    <t>●後期高齢者医療特別会計</t>
    <rPh sb="1" eb="3">
      <t>コウキ</t>
    </rPh>
    <rPh sb="3" eb="6">
      <t>コウレイシャ</t>
    </rPh>
    <rPh sb="6" eb="8">
      <t>イリョウ</t>
    </rPh>
    <rPh sb="8" eb="10">
      <t>トクベツ</t>
    </rPh>
    <rPh sb="10" eb="12">
      <t>カイケイ</t>
    </rPh>
    <phoneticPr fontId="2"/>
  </si>
  <si>
    <t>-</t>
    <phoneticPr fontId="2"/>
  </si>
  <si>
    <t>-</t>
    <phoneticPr fontId="2"/>
  </si>
  <si>
    <t>財団法人喜多方市体育協会</t>
    <rPh sb="0" eb="2">
      <t>ザイダン</t>
    </rPh>
    <rPh sb="2" eb="4">
      <t>ホウジン</t>
    </rPh>
    <rPh sb="4" eb="8">
      <t>キタカタシ</t>
    </rPh>
    <rPh sb="8" eb="10">
      <t>タイイク</t>
    </rPh>
    <rPh sb="10" eb="12">
      <t>キョウカイ</t>
    </rPh>
    <phoneticPr fontId="2"/>
  </si>
  <si>
    <t>喜多方市ふるさと振興株式会社</t>
    <rPh sb="0" eb="4">
      <t>キタカタシ</t>
    </rPh>
    <rPh sb="8" eb="10">
      <t>シンコウ</t>
    </rPh>
    <rPh sb="10" eb="12">
      <t>カブシキ</t>
    </rPh>
    <rPh sb="12" eb="14">
      <t>カイシャ</t>
    </rPh>
    <phoneticPr fontId="2"/>
  </si>
  <si>
    <t>喜多方地方土地開発公社</t>
    <rPh sb="0" eb="3">
      <t>キタカタ</t>
    </rPh>
    <rPh sb="3" eb="5">
      <t>チホウ</t>
    </rPh>
    <rPh sb="5" eb="7">
      <t>トチ</t>
    </rPh>
    <rPh sb="7" eb="9">
      <t>カイハツ</t>
    </rPh>
    <rPh sb="9" eb="11">
      <t>コウシャ</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</si>
  <si>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</si>
  <si>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</si>
  <si>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</si>
  <si>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</si>
  <si>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</si>
  <si>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</si>
  <si>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</si>
  <si>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</si>
  <si>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</si>
  <si>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</si>
  <si>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</si>
  <si>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</si>
  <si>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</si>
  <si>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　将来負担比率及び実質公債費比率ともに類似団体平均値を下回っており、将来負担比率については微増となったものの全体的な傾向は低下傾向であるといえる。理由としては、市債バランスの確保に留意した地方債の発行及び公債費に準ずる債務負担行為の繰上償還・償還の終了並びに計画的な積立による基金残高の増加により数値が改善しているものである。しかしながら、大規模事業の実施に伴う地方債発行額の増と充当可能基金の減少による将来負担比率の悪化も想定されることから、計画的な財政運営を継続する必要がある。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</si>
</sst>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52678</c:v>
                </c:pt>
                <c:pt idx="1">
                  <c:v>69560</c:v>
                </c:pt>
                <c:pt idx="2">
                  <c:v>65988</c:v>
                </c:pt>
                <c:pt idx="3">
                  <c:v>87974</c:v>
                </c:pt>
                <c:pt idx="4">
                  <c:v>83280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40827</c:v>
                </c:pt>
                <c:pt idx="1">
                  <c:v>72330</c:v>
                </c:pt>
                <c:pt idx="2">
                  <c:v>68492</c:v>
                </c:pt>
                <c:pt idx="3">
                  <c:v>52829</c:v>
                </c:pt>
                <c:pt idx="4">
                  <c:v>48133</c:v>
                </c:pt>
              </c:numCache>
            </c:numRef>
          </c:val>
          <c:smooth val="0"/>
        </c:ser>
        <c:dLbls>
          <c:showLegendKey val="0"/>
          <c:showVal val="0"/>
          <c:showCatName val="0"/>
          <c:showSerName val="0"/>
          <c:showPercent val="0"/>
          <c:showBubbleSize val="0"/>
        </c:dLbls>
        <c:marker val="1"/>
        <c:smooth val="0"/>
        <c:axId val="174220544"/>
        <c:axId val="65389360"/>
      </c:lineChart>
      <c:catAx>
        <c:axId val="1742205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5389360"/>
        <c:crosses val="autoZero"/>
        <c:auto val="1"/>
        <c:lblAlgn val="ctr"/>
        <c:lblOffset val="100"/>
        <c:tickLblSkip val="1"/>
        <c:tickMarkSkip val="1"/>
        <c:noMultiLvlLbl val="0"/>
      </c:catAx>
      <c:valAx>
        <c:axId val="6538936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42205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8.39</c:v>
                </c:pt>
                <c:pt idx="1">
                  <c:v>6.34</c:v>
                </c:pt>
                <c:pt idx="2">
                  <c:v>3.27</c:v>
                </c:pt>
                <c:pt idx="3">
                  <c:v>3.25</c:v>
                </c:pt>
                <c:pt idx="4">
                  <c:v>2.7</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16.5</c:v>
                </c:pt>
                <c:pt idx="1">
                  <c:v>16.36</c:v>
                </c:pt>
                <c:pt idx="2">
                  <c:v>18.579999999999998</c:v>
                </c:pt>
                <c:pt idx="3">
                  <c:v>19.22</c:v>
                </c:pt>
                <c:pt idx="4">
                  <c:v>19.73</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322826168"/>
        <c:axId val="1740176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5.83</c:v>
                </c:pt>
                <c:pt idx="1">
                  <c:v>-2.14</c:v>
                </c:pt>
                <c:pt idx="2">
                  <c:v>-1.02</c:v>
                </c:pt>
                <c:pt idx="3">
                  <c:v>0.75</c:v>
                </c:pt>
                <c:pt idx="4">
                  <c:v>-0.43</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322826168"/>
        <c:axId val="174017688"/>
      </c:lineChart>
      <c:catAx>
        <c:axId val="322826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4017688"/>
        <c:crosses val="autoZero"/>
        <c:auto val="1"/>
        <c:lblAlgn val="ctr"/>
        <c:lblOffset val="100"/>
        <c:tickLblSkip val="1"/>
        <c:tickMarkSkip val="1"/>
        <c:noMultiLvlLbl val="0"/>
      </c:catAx>
      <c:valAx>
        <c:axId val="1740176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2826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塩川駅西土地区画整理事業特別会計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公有林整備事業特別会計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0.05</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0.76</c:v>
                </c:pt>
                <c:pt idx="2">
                  <c:v>#N/A</c:v>
                </c:pt>
                <c:pt idx="3">
                  <c:v>0.62</c:v>
                </c:pt>
                <c:pt idx="4">
                  <c:v>#N/A</c:v>
                </c:pt>
                <c:pt idx="5">
                  <c:v>0.72</c:v>
                </c:pt>
                <c:pt idx="6">
                  <c:v>#N/A</c:v>
                </c:pt>
                <c:pt idx="7">
                  <c:v>0.72</c:v>
                </c:pt>
                <c:pt idx="8">
                  <c:v>#N/A</c:v>
                </c:pt>
                <c:pt idx="9">
                  <c:v>0.79</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8.4499999999999993</c:v>
                </c:pt>
                <c:pt idx="2">
                  <c:v>#N/A</c:v>
                </c:pt>
                <c:pt idx="3">
                  <c:v>6.34</c:v>
                </c:pt>
                <c:pt idx="4">
                  <c:v>#N/A</c:v>
                </c:pt>
                <c:pt idx="5">
                  <c:v>3.27</c:v>
                </c:pt>
                <c:pt idx="6">
                  <c:v>#N/A</c:v>
                </c:pt>
                <c:pt idx="7">
                  <c:v>3.25</c:v>
                </c:pt>
                <c:pt idx="8">
                  <c:v>#N/A</c:v>
                </c:pt>
                <c:pt idx="9">
                  <c:v>2.7</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7.51</c:v>
                </c:pt>
                <c:pt idx="2">
                  <c:v>#N/A</c:v>
                </c:pt>
                <c:pt idx="3">
                  <c:v>4.9400000000000004</c:v>
                </c:pt>
                <c:pt idx="4">
                  <c:v>#N/A</c:v>
                </c:pt>
                <c:pt idx="5">
                  <c:v>3.23</c:v>
                </c:pt>
                <c:pt idx="6">
                  <c:v>#N/A</c:v>
                </c:pt>
                <c:pt idx="7">
                  <c:v>3.08</c:v>
                </c:pt>
                <c:pt idx="8">
                  <c:v>#N/A</c:v>
                </c:pt>
                <c:pt idx="9">
                  <c:v>3.32</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2.57</c:v>
                </c:pt>
                <c:pt idx="2">
                  <c:v>#N/A</c:v>
                </c:pt>
                <c:pt idx="3">
                  <c:v>3.68</c:v>
                </c:pt>
                <c:pt idx="4">
                  <c:v>#N/A</c:v>
                </c:pt>
                <c:pt idx="5">
                  <c:v>4.13</c:v>
                </c:pt>
                <c:pt idx="6">
                  <c:v>#N/A</c:v>
                </c:pt>
                <c:pt idx="7">
                  <c:v>4.12</c:v>
                </c:pt>
                <c:pt idx="8">
                  <c:v>#N/A</c:v>
                </c:pt>
                <c:pt idx="9">
                  <c:v>4.43</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75472568"/>
        <c:axId val="175309080"/>
      </c:barChart>
      <c:catAx>
        <c:axId val="175472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5309080"/>
        <c:crosses val="autoZero"/>
        <c:auto val="1"/>
        <c:lblAlgn val="ctr"/>
        <c:lblOffset val="100"/>
        <c:tickLblSkip val="1"/>
        <c:tickMarkSkip val="1"/>
        <c:noMultiLvlLbl val="0"/>
      </c:catAx>
      <c:valAx>
        <c:axId val="1753090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54725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2334</c:v>
                </c:pt>
                <c:pt idx="5">
                  <c:v>2310</c:v>
                </c:pt>
                <c:pt idx="8">
                  <c:v>2378</c:v>
                </c:pt>
                <c:pt idx="11">
                  <c:v>2293</c:v>
                </c:pt>
                <c:pt idx="14">
                  <c:v>2296</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1</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552</c:v>
                </c:pt>
                <c:pt idx="3">
                  <c:v>893</c:v>
                </c:pt>
                <c:pt idx="6">
                  <c:v>268</c:v>
                </c:pt>
                <c:pt idx="9">
                  <c:v>181</c:v>
                </c:pt>
                <c:pt idx="12">
                  <c:v>106</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199</c:v>
                </c:pt>
                <c:pt idx="3">
                  <c:v>186</c:v>
                </c:pt>
                <c:pt idx="6">
                  <c:v>175</c:v>
                </c:pt>
                <c:pt idx="9">
                  <c:v>178</c:v>
                </c:pt>
                <c:pt idx="12">
                  <c:v>159</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878</c:v>
                </c:pt>
                <c:pt idx="3">
                  <c:v>896</c:v>
                </c:pt>
                <c:pt idx="6">
                  <c:v>821</c:v>
                </c:pt>
                <c:pt idx="9">
                  <c:v>827</c:v>
                </c:pt>
                <c:pt idx="12">
                  <c:v>817</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2569</c:v>
                </c:pt>
                <c:pt idx="3">
                  <c:v>2539</c:v>
                </c:pt>
                <c:pt idx="6">
                  <c:v>2496</c:v>
                </c:pt>
                <c:pt idx="9">
                  <c:v>2349</c:v>
                </c:pt>
                <c:pt idx="12">
                  <c:v>2335</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472575416"/>
        <c:axId val="1242943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1865</c:v>
                </c:pt>
                <c:pt idx="2">
                  <c:v>#N/A</c:v>
                </c:pt>
                <c:pt idx="3">
                  <c:v>#N/A</c:v>
                </c:pt>
                <c:pt idx="4">
                  <c:v>2204</c:v>
                </c:pt>
                <c:pt idx="5">
                  <c:v>#N/A</c:v>
                </c:pt>
                <c:pt idx="6">
                  <c:v>#N/A</c:v>
                </c:pt>
                <c:pt idx="7">
                  <c:v>1382</c:v>
                </c:pt>
                <c:pt idx="8">
                  <c:v>#N/A</c:v>
                </c:pt>
                <c:pt idx="9">
                  <c:v>#N/A</c:v>
                </c:pt>
                <c:pt idx="10">
                  <c:v>1242</c:v>
                </c:pt>
                <c:pt idx="11">
                  <c:v>#N/A</c:v>
                </c:pt>
                <c:pt idx="12">
                  <c:v>#N/A</c:v>
                </c:pt>
                <c:pt idx="13">
                  <c:v>1121</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472575416"/>
        <c:axId val="124294384"/>
      </c:lineChart>
      <c:catAx>
        <c:axId val="472575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4294384"/>
        <c:crosses val="autoZero"/>
        <c:auto val="1"/>
        <c:lblAlgn val="ctr"/>
        <c:lblOffset val="100"/>
        <c:tickLblSkip val="1"/>
        <c:tickMarkSkip val="1"/>
        <c:noMultiLvlLbl val="0"/>
      </c:catAx>
      <c:valAx>
        <c:axId val="1242943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2575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24459</c:v>
                </c:pt>
                <c:pt idx="5">
                  <c:v>25132</c:v>
                </c:pt>
                <c:pt idx="8">
                  <c:v>25398</c:v>
                </c:pt>
                <c:pt idx="11">
                  <c:v>25776</c:v>
                </c:pt>
                <c:pt idx="14">
                  <c:v>25483</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588</c:v>
                </c:pt>
                <c:pt idx="5">
                  <c:v>489</c:v>
                </c:pt>
                <c:pt idx="8">
                  <c:v>414</c:v>
                </c:pt>
                <c:pt idx="11">
                  <c:v>343</c:v>
                </c:pt>
                <c:pt idx="14">
                  <c:v>267</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5903</c:v>
                </c:pt>
                <c:pt idx="5">
                  <c:v>6601</c:v>
                </c:pt>
                <c:pt idx="8">
                  <c:v>7457</c:v>
                </c:pt>
                <c:pt idx="11">
                  <c:v>8479</c:v>
                </c:pt>
                <c:pt idx="14">
                  <c:v>8433</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70</c:v>
                </c:pt>
                <c:pt idx="3">
                  <c:v>55</c:v>
                </c:pt>
                <c:pt idx="6">
                  <c:v>40</c:v>
                </c:pt>
                <c:pt idx="9">
                  <c:v>25</c:v>
                </c:pt>
                <c:pt idx="12">
                  <c:v>10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5946</c:v>
                </c:pt>
                <c:pt idx="3">
                  <c:v>5191</c:v>
                </c:pt>
                <c:pt idx="6">
                  <c:v>4953</c:v>
                </c:pt>
                <c:pt idx="9">
                  <c:v>4848</c:v>
                </c:pt>
                <c:pt idx="12">
                  <c:v>4538</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902</c:v>
                </c:pt>
                <c:pt idx="3">
                  <c:v>786</c:v>
                </c:pt>
                <c:pt idx="6">
                  <c:v>772</c:v>
                </c:pt>
                <c:pt idx="9">
                  <c:v>1239</c:v>
                </c:pt>
                <c:pt idx="12">
                  <c:v>1331</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11267</c:v>
                </c:pt>
                <c:pt idx="3">
                  <c:v>11248</c:v>
                </c:pt>
                <c:pt idx="6">
                  <c:v>9643</c:v>
                </c:pt>
                <c:pt idx="9">
                  <c:v>9291</c:v>
                </c:pt>
                <c:pt idx="12">
                  <c:v>9001</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1289</c:v>
                </c:pt>
                <c:pt idx="3">
                  <c:v>569</c:v>
                </c:pt>
                <c:pt idx="6">
                  <c:v>327</c:v>
                </c:pt>
                <c:pt idx="9">
                  <c:v>167</c:v>
                </c:pt>
                <c:pt idx="12">
                  <c:v>77</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23756</c:v>
                </c:pt>
                <c:pt idx="3">
                  <c:v>23990</c:v>
                </c:pt>
                <c:pt idx="6">
                  <c:v>25332</c:v>
                </c:pt>
                <c:pt idx="9">
                  <c:v>25380</c:v>
                </c:pt>
                <c:pt idx="12">
                  <c:v>25496</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24342424"/>
        <c:axId val="3234102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12280</c:v>
                </c:pt>
                <c:pt idx="2">
                  <c:v>#N/A</c:v>
                </c:pt>
                <c:pt idx="3">
                  <c:v>#N/A</c:v>
                </c:pt>
                <c:pt idx="4">
                  <c:v>9617</c:v>
                </c:pt>
                <c:pt idx="5">
                  <c:v>#N/A</c:v>
                </c:pt>
                <c:pt idx="6">
                  <c:v>#N/A</c:v>
                </c:pt>
                <c:pt idx="7">
                  <c:v>7799</c:v>
                </c:pt>
                <c:pt idx="8">
                  <c:v>#N/A</c:v>
                </c:pt>
                <c:pt idx="9">
                  <c:v>#N/A</c:v>
                </c:pt>
                <c:pt idx="10">
                  <c:v>6352</c:v>
                </c:pt>
                <c:pt idx="11">
                  <c:v>#N/A</c:v>
                </c:pt>
                <c:pt idx="12">
                  <c:v>#N/A</c:v>
                </c:pt>
                <c:pt idx="13">
                  <c:v>6271</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24342424"/>
        <c:axId val="323410216"/>
      </c:lineChart>
      <c:catAx>
        <c:axId val="124342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23410216"/>
        <c:crosses val="autoZero"/>
        <c:auto val="1"/>
        <c:lblAlgn val="ctr"/>
        <c:lblOffset val="100"/>
        <c:tickLblSkip val="1"/>
        <c:tickMarkSkip val="1"/>
        <c:noMultiLvlLbl val="0"/>
      </c:catAx>
      <c:valAx>
        <c:axId val="3234102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342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{779C8155-4B6A-4A04-A0B7-92D93017D4FD}</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{C9717F3A-AB48-4AB9-B7FE-A508A09BC247}</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{60FC6AED-04CE-4A71-B94C-CC7399BAB082}</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{7F12776B-3F4D-4361-8FFC-2FED2D505E79}</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{04328CAF-6817-4809-A075-8C11CB6C2E54}</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{D15A94F1-0B3F-4531-A921-A2999A8F839F}</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{F39084D2-6C17-4735-B5C3-F543EBB6286A}</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{1CA816C8-80F0-4681-9DF7-DABFEC4F2070}</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{0044E248-C2F4-416E-8C79-A8297D7877D1}</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{3D9A9C57-E499-42D7-B2BE-91BCDAEC8FA8}</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476167656"/>
        <c:axId val="325887304"/>
      </c:scatterChart>
      <c:valAx>
        <c:axId val="47616765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25887304"/>
        <c:crosses val="autoZero"/>
        <c:crossBetween val="midCat"/>
      </c:valAx>
      <c:valAx>
        <c:axId val="32588730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61676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{95B2455A-B72C-4238-B986-B9B1FD78ECFD}</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{B1F323DD-2B06-419C-8D22-ACCADEDC3143}</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{52BAC473-F583-4FD7-81C8-2094B4EC24F9}</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{B6EDD6BE-769C-4694-84C5-3331D8D03F09}</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{52F0904C-BDEC-4678-9A9A-9D0A8A05DBC2}</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14.9</c:v>
                </c:pt>
                <c:pt idx="1">
                  <c:v>15</c:v>
                </c:pt>
                <c:pt idx="2">
                  <c:v>12.9</c:v>
                </c:pt>
                <c:pt idx="3">
                  <c:v>11.5</c:v>
                </c:pt>
                <c:pt idx="4">
                  <c:v>8.9</c:v>
                </c:pt>
              </c:numCache>
            </c:numRef>
          </c:xVal>
          <c:yVal>
            <c:numRef>
              <c:f>公会計指標分析・財政指標組合せ分析表!$K$73:$O$73</c:f>
              <c:numCache>
                <c:formatCode>#,##0.0;"▲ "#,##0.0</c:formatCode>
                <c:ptCount val="5"/>
                <c:pt idx="0">
                  <c:v>87.6</c:v>
                </c:pt>
                <c:pt idx="1">
                  <c:v>68.3</c:v>
                </c:pt>
                <c:pt idx="2">
                  <c:v>56.2</c:v>
                </c:pt>
                <c:pt idx="3">
                  <c:v>45.2</c:v>
                </c:pt>
                <c:pt idx="4">
                  <c:v>45.5</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{A7772D5F-2EB9-49AE-BE51-F29F0F0A6EB9}</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{313C68EC-CA2E-4D89-87D3-8CBC7E66ECB1}</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{A8E293ED-4333-4309-89EA-9576E8B9884B}</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{86A9A436-D20B-4AB6-BF92-EAAC20B27A06}</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{4965AF6A-6145-453F-B3B1-0908A864AE1B}</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10.4</c:v>
                </c:pt>
                <c:pt idx="1">
                  <c:v>9.6</c:v>
                </c:pt>
                <c:pt idx="2">
                  <c:v>8.5</c:v>
                </c:pt>
                <c:pt idx="3">
                  <c:v>9.5</c:v>
                </c:pt>
                <c:pt idx="4">
                  <c:v>10</c:v>
                </c:pt>
              </c:numCache>
            </c:numRef>
          </c:xVal>
          <c:yVal>
            <c:numRef>
              <c:f>公会計指標分析・財政指標組合せ分析表!$K$77:$O$77</c:f>
              <c:numCache>
                <c:formatCode>#,##0.0;"▲ "#,##0.0</c:formatCode>
                <c:ptCount val="5"/>
                <c:pt idx="0">
                  <c:v>52.6</c:v>
                </c:pt>
                <c:pt idx="1">
                  <c:v>41.3</c:v>
                </c:pt>
                <c:pt idx="2">
                  <c:v>33</c:v>
                </c:pt>
                <c:pt idx="3">
                  <c:v>32.799999999999997</c:v>
                </c:pt>
                <c:pt idx="4">
                  <c:v>54.6</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325888088"/>
        <c:axId val="325888480"/>
      </c:scatterChart>
      <c:valAx>
        <c:axId val="325888088"/>
        <c:scaling>
          <c:orientation val="minMax"/>
          <c:max val="15.6"/>
          <c:min val="8.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25888480"/>
        <c:crosses val="autoZero"/>
        <c:crossBetween val="midCat"/>
      </c:valAx>
      <c:valAx>
        <c:axId val="325888480"/>
        <c:scaling>
          <c:orientation val="minMax"/>
          <c:max val="97"/>
          <c:min val="2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2588808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福島県喜多方市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元利償還金については、毎年度減少傾向にある。また、その他の経費についても減少しており実質公債費比率の分子は減少傾向にある。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特に債務負担行為に基づく支出額については、国営会津北部地区土地改良区負担金が年々減少しており、平成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年度で償還完了となることから平成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年度においては更に減少するものである。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福島県喜多方市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一般会計等に係る地方債現在高は、平成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年度に大幅な増加となっているが、これは山都及び高郷簡易水道事業特別会計より、過疎債等償還分が一般会計に移管されたことが最も大きな要因である。また、平成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年度以降については、新本庁舎建設事業や小中学校整備事業などの実施により合併特例債の発行額が増加したことなどにより地方債残高は増加している。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債務負担行為による基づく支出予定額については、国営会津北部土地改良事業負担金の減により、減少している。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充当可能基金については、財政調整基金、減債基金の残高増加に伴い増加しているものの、普通交付税の合併特例の終了に伴う段階的縮減等に基金取り崩しにより計画的に対応することとしていることから、分子の増加につながることも想定されるところ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福島県喜多方市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49,538
49,343
554.63
26,794,411
26,125,179
432,007
15,981,706
25,496,255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45.5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福島県喜多方市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49,538
49,343
554.63
26,794,411
26,125,179
432,007
15,981,706
25,496,255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45.5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福島県喜多方市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49,538
49,343
554.63
26,794,411
26,125,179
432,007
15,981,706
25,496,255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45.5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福島県喜多方市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49,538
49,343
554.63
26,794,411
26,125,179
432,007
15,981,706
25,496,255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45.5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60/128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類似団体平均を</a:t>
          </a:r>
          <a:r>
            <a:rPr kumimoji="1" lang="en-US" altLang="ja-JP" sz="1200">
              <a:latin typeface="ＭＳ Ｐゴシック"/>
            </a:rPr>
            <a:t>0.02</a:t>
          </a:r>
          <a:r>
            <a:rPr kumimoji="1" lang="ja-JP" altLang="en-US" sz="1200">
              <a:latin typeface="ＭＳ Ｐゴシック"/>
            </a:rPr>
            <a:t>ポイント、福島県平均を</a:t>
          </a:r>
          <a:r>
            <a:rPr kumimoji="1" lang="en-US" altLang="ja-JP" sz="1200">
              <a:latin typeface="ＭＳ Ｐゴシック"/>
            </a:rPr>
            <a:t>0.09</a:t>
          </a:r>
          <a:r>
            <a:rPr kumimoji="1" lang="ja-JP" altLang="en-US" sz="1200">
              <a:latin typeface="ＭＳ Ｐゴシック"/>
            </a:rPr>
            <a:t>ポイント、それぞれ下回る状況となっている。</a:t>
          </a:r>
          <a:endParaRPr kumimoji="1" lang="en-US" altLang="ja-JP" sz="1200">
            <a:latin typeface="ＭＳ Ｐゴシック"/>
          </a:endParaRPr>
        </a:p>
        <a:p>
          <a:r>
            <a:rPr kumimoji="1" lang="ja-JP" altLang="en-US" sz="1200">
              <a:latin typeface="ＭＳ Ｐゴシック"/>
            </a:rPr>
            <a:t>　個人市民税は、給与特別徴収の一斉指定により、平成</a:t>
          </a:r>
          <a:r>
            <a:rPr kumimoji="1" lang="en-US" altLang="ja-JP" sz="1200">
              <a:latin typeface="ＭＳ Ｐゴシック"/>
            </a:rPr>
            <a:t>27</a:t>
          </a:r>
          <a:r>
            <a:rPr kumimoji="1" lang="ja-JP" altLang="en-US" sz="1200">
              <a:latin typeface="ＭＳ Ｐゴシック"/>
            </a:rPr>
            <a:t>年度課税分のうち翌年度収入分となるべき額の分の影響により増収となり、固定資産税についても定住促進による家屋の新増築数の増加により増収となり、法人税が税制改正による影響により減収となっているものの、地方税全体では増収となっている。</a:t>
          </a:r>
          <a:endParaRPr kumimoji="1" lang="en-US" altLang="ja-JP" sz="1200">
            <a:latin typeface="ＭＳ Ｐゴシック"/>
          </a:endParaRPr>
        </a:p>
        <a:p>
          <a:r>
            <a:rPr kumimoji="1" lang="ja-JP" altLang="en-US" sz="1200">
              <a:latin typeface="ＭＳ Ｐゴシック"/>
            </a:rPr>
            <a:t>　しかしながら、税収の継続的な増収となるものではなく、徴収業務の強化に取り組むとともに、事務事業の効率化を図り、財政基盤の強化に努める。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169333</xdr:rowOff>
    </xdr:from>
    <xdr:to>
      <xdr:col>7</xdr:col>
      <xdr:colOff>152400</xdr:colOff>
      <xdr:row>45</xdr:row>
      <xdr:rowOff>114300</xdr:rowOff>
    </xdr:to>
    <xdr:cxnSp macro="">
      <xdr:nvCxnSpPr>
        <xdr:cNvPr id="63" name="直線コネクタ 62"/>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84260</xdr:rowOff>
    </xdr:from>
    <xdr:ext cx="762000" cy="259045"/>
    <xdr:sp macro="" textlink="">
      <xdr:nvSpPr>
        <xdr:cNvPr id="66"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169333</xdr:rowOff>
    </xdr:from>
    <xdr:to>
      <xdr:col>7</xdr:col>
      <xdr:colOff>241300</xdr:colOff>
      <xdr:row>36</xdr:row>
      <xdr:rowOff>169333</xdr:rowOff>
    </xdr:to>
    <xdr:cxnSp macro="">
      <xdr:nvCxnSpPr>
        <xdr:cNvPr id="67" name="直線コネクタ 66"/>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55033</xdr:rowOff>
    </xdr:from>
    <xdr:to>
      <xdr:col>7</xdr:col>
      <xdr:colOff>152400</xdr:colOff>
      <xdr:row>43</xdr:row>
      <xdr:rowOff>75142</xdr:rowOff>
    </xdr:to>
    <xdr:cxnSp macro="">
      <xdr:nvCxnSpPr>
        <xdr:cNvPr id="68" name="直線コネクタ 67"/>
        <xdr:cNvCxnSpPr/>
      </xdr:nvCxnSpPr>
      <xdr:spPr>
        <a:xfrm>
          <a:off x="4114800" y="742738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652</xdr:rowOff>
    </xdr:from>
    <xdr:ext cx="762000" cy="259045"/>
    <xdr:sp macro="" textlink="">
      <xdr:nvSpPr>
        <xdr:cNvPr id="69"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55033</xdr:rowOff>
    </xdr:from>
    <xdr:to>
      <xdr:col>6</xdr:col>
      <xdr:colOff>0</xdr:colOff>
      <xdr:row>43</xdr:row>
      <xdr:rowOff>75142</xdr:rowOff>
    </xdr:to>
    <xdr:cxnSp macro="">
      <xdr:nvCxnSpPr>
        <xdr:cNvPr id="71" name="直線コネクタ 70"/>
        <xdr:cNvCxnSpPr/>
      </xdr:nvCxnSpPr>
      <xdr:spPr>
        <a:xfrm flipV="1">
          <a:off x="3225800" y="74273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3" name="テキスト ボックス 72"/>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75142</xdr:rowOff>
    </xdr:from>
    <xdr:to>
      <xdr:col>4</xdr:col>
      <xdr:colOff>482600</xdr:colOff>
      <xdr:row>43</xdr:row>
      <xdr:rowOff>75142</xdr:rowOff>
    </xdr:to>
    <xdr:cxnSp macro="">
      <xdr:nvCxnSpPr>
        <xdr:cNvPr id="74" name="直線コネクタ 73"/>
        <xdr:cNvCxnSpPr/>
      </xdr:nvCxnSpPr>
      <xdr:spPr>
        <a:xfrm>
          <a:off x="2336800" y="7447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86783</xdr:rowOff>
    </xdr:from>
    <xdr:to>
      <xdr:col>4</xdr:col>
      <xdr:colOff>533400</xdr:colOff>
      <xdr:row>40</xdr:row>
      <xdr:rowOff>16933</xdr:rowOff>
    </xdr:to>
    <xdr:sp macro="" textlink="">
      <xdr:nvSpPr>
        <xdr:cNvPr id="75" name="フローチャート : 判断 74"/>
        <xdr:cNvSpPr/>
      </xdr:nvSpPr>
      <xdr:spPr>
        <a:xfrm>
          <a:off x="3175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27110</xdr:rowOff>
    </xdr:from>
    <xdr:ext cx="762000" cy="259045"/>
    <xdr:sp macro="" textlink="">
      <xdr:nvSpPr>
        <xdr:cNvPr id="76" name="テキスト ボックス 75"/>
        <xdr:cNvSpPr txBox="1"/>
      </xdr:nvSpPr>
      <xdr:spPr>
        <a:xfrm>
          <a:off x="2844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75142</xdr:rowOff>
    </xdr:from>
    <xdr:to>
      <xdr:col>3</xdr:col>
      <xdr:colOff>279400</xdr:colOff>
      <xdr:row>43</xdr:row>
      <xdr:rowOff>95250</xdr:rowOff>
    </xdr:to>
    <xdr:cxnSp macro="">
      <xdr:nvCxnSpPr>
        <xdr:cNvPr id="77" name="直線コネクタ 76"/>
        <xdr:cNvCxnSpPr/>
      </xdr:nvCxnSpPr>
      <xdr:spPr>
        <a:xfrm flipV="1">
          <a:off x="1447800" y="74474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127000</xdr:rowOff>
    </xdr:from>
    <xdr:to>
      <xdr:col>3</xdr:col>
      <xdr:colOff>330200</xdr:colOff>
      <xdr:row>40</xdr:row>
      <xdr:rowOff>57150</xdr:rowOff>
    </xdr:to>
    <xdr:sp macro="" textlink="">
      <xdr:nvSpPr>
        <xdr:cNvPr id="78" name="フローチャート : 判断 77"/>
        <xdr:cNvSpPr/>
      </xdr:nvSpPr>
      <xdr:spPr>
        <a:xfrm>
          <a:off x="2286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67327</xdr:rowOff>
    </xdr:from>
    <xdr:ext cx="762000" cy="259045"/>
    <xdr:sp macro="" textlink="">
      <xdr:nvSpPr>
        <xdr:cNvPr id="79" name="テキスト ボックス 78"/>
        <xdr:cNvSpPr txBox="1"/>
      </xdr:nvSpPr>
      <xdr:spPr>
        <a:xfrm>
          <a:off x="1955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127000</xdr:rowOff>
    </xdr:from>
    <xdr:to>
      <xdr:col>2</xdr:col>
      <xdr:colOff>127000</xdr:colOff>
      <xdr:row>40</xdr:row>
      <xdr:rowOff>57150</xdr:rowOff>
    </xdr:to>
    <xdr:sp macro="" textlink="">
      <xdr:nvSpPr>
        <xdr:cNvPr id="80" name="フローチャート : 判断 79"/>
        <xdr:cNvSpPr/>
      </xdr:nvSpPr>
      <xdr:spPr>
        <a:xfrm>
          <a:off x="1397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67327</xdr:rowOff>
    </xdr:from>
    <xdr:ext cx="762000" cy="259045"/>
    <xdr:sp macro="" textlink="">
      <xdr:nvSpPr>
        <xdr:cNvPr id="81" name="テキスト ボックス 80"/>
        <xdr:cNvSpPr txBox="1"/>
      </xdr:nvSpPr>
      <xdr:spPr>
        <a:xfrm>
          <a:off x="1066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24342</xdr:rowOff>
    </xdr:from>
    <xdr:to>
      <xdr:col>7</xdr:col>
      <xdr:colOff>203200</xdr:colOff>
      <xdr:row>43</xdr:row>
      <xdr:rowOff>125942</xdr:rowOff>
    </xdr:to>
    <xdr:sp macro="" textlink="">
      <xdr:nvSpPr>
        <xdr:cNvPr id="87" name="円/楕円 86"/>
        <xdr:cNvSpPr/>
      </xdr:nvSpPr>
      <xdr:spPr>
        <a:xfrm>
          <a:off x="49022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167869</xdr:rowOff>
    </xdr:from>
    <xdr:ext cx="762000" cy="259045"/>
    <xdr:sp macro="" textlink="">
      <xdr:nvSpPr>
        <xdr:cNvPr id="88" name="財政力該当値テキスト"/>
        <xdr:cNvSpPr txBox="1"/>
      </xdr:nvSpPr>
      <xdr:spPr>
        <a:xfrm>
          <a:off x="5041900" y="736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4233</xdr:rowOff>
    </xdr:from>
    <xdr:to>
      <xdr:col>6</xdr:col>
      <xdr:colOff>50800</xdr:colOff>
      <xdr:row>43</xdr:row>
      <xdr:rowOff>105833</xdr:rowOff>
    </xdr:to>
    <xdr:sp macro="" textlink="">
      <xdr:nvSpPr>
        <xdr:cNvPr id="89" name="円/楕円 88"/>
        <xdr:cNvSpPr/>
      </xdr:nvSpPr>
      <xdr:spPr>
        <a:xfrm>
          <a:off x="4064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90610</xdr:rowOff>
    </xdr:from>
    <xdr:ext cx="736600" cy="259045"/>
    <xdr:sp macro="" textlink="">
      <xdr:nvSpPr>
        <xdr:cNvPr id="90" name="テキスト ボックス 89"/>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24342</xdr:rowOff>
    </xdr:from>
    <xdr:to>
      <xdr:col>4</xdr:col>
      <xdr:colOff>533400</xdr:colOff>
      <xdr:row>43</xdr:row>
      <xdr:rowOff>125942</xdr:rowOff>
    </xdr:to>
    <xdr:sp macro="" textlink="">
      <xdr:nvSpPr>
        <xdr:cNvPr id="91" name="円/楕円 90"/>
        <xdr:cNvSpPr/>
      </xdr:nvSpPr>
      <xdr:spPr>
        <a:xfrm>
          <a:off x="3175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110719</xdr:rowOff>
    </xdr:from>
    <xdr:ext cx="762000" cy="259045"/>
    <xdr:sp macro="" textlink="">
      <xdr:nvSpPr>
        <xdr:cNvPr id="92" name="テキスト ボックス 91"/>
        <xdr:cNvSpPr txBox="1"/>
      </xdr:nvSpPr>
      <xdr:spPr>
        <a:xfrm>
          <a:off x="2844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24342</xdr:rowOff>
    </xdr:from>
    <xdr:to>
      <xdr:col>3</xdr:col>
      <xdr:colOff>330200</xdr:colOff>
      <xdr:row>43</xdr:row>
      <xdr:rowOff>125942</xdr:rowOff>
    </xdr:to>
    <xdr:sp macro="" textlink="">
      <xdr:nvSpPr>
        <xdr:cNvPr id="93" name="円/楕円 92"/>
        <xdr:cNvSpPr/>
      </xdr:nvSpPr>
      <xdr:spPr>
        <a:xfrm>
          <a:off x="2286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110719</xdr:rowOff>
    </xdr:from>
    <xdr:ext cx="762000" cy="259045"/>
    <xdr:sp macro="" textlink="">
      <xdr:nvSpPr>
        <xdr:cNvPr id="94" name="テキスト ボックス 93"/>
        <xdr:cNvSpPr txBox="1"/>
      </xdr:nvSpPr>
      <xdr:spPr>
        <a:xfrm>
          <a:off x="1955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44450</xdr:rowOff>
    </xdr:from>
    <xdr:to>
      <xdr:col>2</xdr:col>
      <xdr:colOff>127000</xdr:colOff>
      <xdr:row>43</xdr:row>
      <xdr:rowOff>146050</xdr:rowOff>
    </xdr:to>
    <xdr:sp macro="" textlink="">
      <xdr:nvSpPr>
        <xdr:cNvPr id="95" name="円/楕円 94"/>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130827</xdr:rowOff>
    </xdr:from>
    <xdr:ext cx="762000" cy="259045"/>
    <xdr:sp macro="" textlink="">
      <xdr:nvSpPr>
        <xdr:cNvPr id="96" name="テキスト ボックス 95"/>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26/128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類似団体平均を</a:t>
          </a:r>
          <a:r>
            <a:rPr kumimoji="1" lang="en-US" altLang="ja-JP" sz="1100">
              <a:latin typeface="ＭＳ Ｐゴシック"/>
            </a:rPr>
            <a:t>2.8</a:t>
          </a:r>
          <a:r>
            <a:rPr kumimoji="1" lang="ja-JP" altLang="en-US" sz="1100">
              <a:latin typeface="ＭＳ Ｐゴシック"/>
            </a:rPr>
            <a:t>ポイント下回り、福島県平均を</a:t>
          </a:r>
          <a:r>
            <a:rPr kumimoji="1" lang="en-US" altLang="ja-JP" sz="1100">
              <a:latin typeface="ＭＳ Ｐゴシック"/>
            </a:rPr>
            <a:t>0.7</a:t>
          </a:r>
          <a:r>
            <a:rPr kumimoji="1" lang="ja-JP" altLang="en-US" sz="1100">
              <a:latin typeface="ＭＳ Ｐゴシック"/>
            </a:rPr>
            <a:t>ポイント上回り、前年度と比較して</a:t>
          </a:r>
          <a:r>
            <a:rPr kumimoji="1" lang="en-US" altLang="ja-JP" sz="1100">
              <a:latin typeface="ＭＳ Ｐゴシック"/>
            </a:rPr>
            <a:t>4.4</a:t>
          </a:r>
          <a:r>
            <a:rPr kumimoji="1" lang="ja-JP" altLang="en-US" sz="1100">
              <a:latin typeface="ＭＳ Ｐゴシック"/>
            </a:rPr>
            <a:t>ポイント上昇している状況となっている。</a:t>
          </a:r>
          <a:endParaRPr kumimoji="1" lang="en-US" altLang="ja-JP" sz="1100">
            <a:latin typeface="ＭＳ Ｐゴシック"/>
          </a:endParaRPr>
        </a:p>
        <a:p>
          <a:r>
            <a:rPr kumimoji="1" lang="ja-JP" altLang="en-US" sz="1100">
              <a:latin typeface="ＭＳ Ｐゴシック"/>
            </a:rPr>
            <a:t>　歳出面においては、定年退職者の増により退職手当が増加したこと、労務単価の上昇の影響から経常的な委託料が増額となったこと、また歳入面においては、地方消費税交付金、普通交付税が大幅に減額となったことから数値が上昇したものである。</a:t>
          </a:r>
          <a:endParaRPr kumimoji="1" lang="en-US" altLang="ja-JP" sz="1100">
            <a:latin typeface="ＭＳ Ｐゴシック"/>
          </a:endParaRPr>
        </a:p>
        <a:p>
          <a:r>
            <a:rPr kumimoji="1" lang="ja-JP" altLang="en-US" sz="1100">
              <a:latin typeface="ＭＳ Ｐゴシック"/>
            </a:rPr>
            <a:t>　今後も社会保障経費の増に伴う扶助費の増、退職手当の増や普通交付税の縮減など、数値の上昇が見込まれるため、事務事業評価の予算への適切な反映、所要経費の精査による行政コストの削減を図る。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146776</xdr:rowOff>
    </xdr:from>
    <xdr:to>
      <xdr:col>7</xdr:col>
      <xdr:colOff>152400</xdr:colOff>
      <xdr:row>67</xdr:row>
      <xdr:rowOff>114481</xdr:rowOff>
    </xdr:to>
    <xdr:cxnSp macro="">
      <xdr:nvCxnSpPr>
        <xdr:cNvPr id="128" name="直線コネクタ 127"/>
        <xdr:cNvCxnSpPr/>
      </xdr:nvCxnSpPr>
      <xdr:spPr>
        <a:xfrm flipV="1">
          <a:off x="4953000" y="9919426"/>
          <a:ext cx="0" cy="1682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86558</xdr:rowOff>
    </xdr:from>
    <xdr:ext cx="762000" cy="259045"/>
    <xdr:sp macro="" textlink="">
      <xdr:nvSpPr>
        <xdr:cNvPr id="129" name="財政構造の弾力性最小値テキスト"/>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a:t>
          </a:r>
          <a:endParaRPr kumimoji="1" lang="ja-JP" altLang="en-US" sz="1000" b="1">
            <a:latin typeface="ＭＳ Ｐゴシック"/>
          </a:endParaRPr>
        </a:p>
      </xdr:txBody>
    </xdr:sp>
    <xdr:clientData/>
  </xdr:oneCellAnchor>
  <xdr:twoCellAnchor>
    <xdr:from>
      <xdr:col>7</xdr:col>
      <xdr:colOff>63500</xdr:colOff>
      <xdr:row>67</xdr:row>
      <xdr:rowOff>114481</xdr:rowOff>
    </xdr:from>
    <xdr:to>
      <xdr:col>7</xdr:col>
      <xdr:colOff>241300</xdr:colOff>
      <xdr:row>67</xdr:row>
      <xdr:rowOff>114481</xdr:rowOff>
    </xdr:to>
    <xdr:cxnSp macro="">
      <xdr:nvCxnSpPr>
        <xdr:cNvPr id="130" name="直線コネクタ 129"/>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61703</xdr:rowOff>
    </xdr:from>
    <xdr:ext cx="762000" cy="259045"/>
    <xdr:sp macro="" textlink="">
      <xdr:nvSpPr>
        <xdr:cNvPr id="131" name="財政構造の弾力性最大値テキスト"/>
        <xdr:cNvSpPr txBox="1"/>
      </xdr:nvSpPr>
      <xdr:spPr>
        <a:xfrm>
          <a:off x="5041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57</xdr:row>
      <xdr:rowOff>146776</xdr:rowOff>
    </xdr:from>
    <xdr:to>
      <xdr:col>7</xdr:col>
      <xdr:colOff>241300</xdr:colOff>
      <xdr:row>57</xdr:row>
      <xdr:rowOff>146776</xdr:rowOff>
    </xdr:to>
    <xdr:cxnSp macro="">
      <xdr:nvCxnSpPr>
        <xdr:cNvPr id="132" name="直線コネクタ 131"/>
        <xdr:cNvCxnSpPr/>
      </xdr:nvCxnSpPr>
      <xdr:spPr>
        <a:xfrm>
          <a:off x="4864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58</xdr:row>
      <xdr:rowOff>120106</xdr:rowOff>
    </xdr:from>
    <xdr:to>
      <xdr:col>7</xdr:col>
      <xdr:colOff>152400</xdr:colOff>
      <xdr:row>59</xdr:row>
      <xdr:rowOff>100330</xdr:rowOff>
    </xdr:to>
    <xdr:cxnSp macro="">
      <xdr:nvCxnSpPr>
        <xdr:cNvPr id="133" name="直線コネクタ 132"/>
        <xdr:cNvCxnSpPr/>
      </xdr:nvCxnSpPr>
      <xdr:spPr>
        <a:xfrm>
          <a:off x="4114800" y="10064206"/>
          <a:ext cx="838200" cy="15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118127</xdr:rowOff>
    </xdr:from>
    <xdr:ext cx="762000" cy="259045"/>
    <xdr:sp macro="" textlink="">
      <xdr:nvSpPr>
        <xdr:cNvPr id="134" name="財政構造の弾力性平均値テキスト"/>
        <xdr:cNvSpPr txBox="1"/>
      </xdr:nvSpPr>
      <xdr:spPr>
        <a:xfrm>
          <a:off x="5041900" y="1023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91.0</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146050</xdr:rowOff>
    </xdr:from>
    <xdr:to>
      <xdr:col>7</xdr:col>
      <xdr:colOff>203200</xdr:colOff>
      <xdr:row>60</xdr:row>
      <xdr:rowOff>76200</xdr:rowOff>
    </xdr:to>
    <xdr:sp macro="" textlink="">
      <xdr:nvSpPr>
        <xdr:cNvPr id="135" name="フローチャート : 判断 134"/>
        <xdr:cNvSpPr/>
      </xdr:nvSpPr>
      <xdr:spPr>
        <a:xfrm>
          <a:off x="49022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58</xdr:row>
      <xdr:rowOff>120106</xdr:rowOff>
    </xdr:from>
    <xdr:to>
      <xdr:col>6</xdr:col>
      <xdr:colOff>0</xdr:colOff>
      <xdr:row>59</xdr:row>
      <xdr:rowOff>7257</xdr:rowOff>
    </xdr:to>
    <xdr:cxnSp macro="">
      <xdr:nvCxnSpPr>
        <xdr:cNvPr id="136" name="直線コネクタ 135"/>
        <xdr:cNvCxnSpPr/>
      </xdr:nvCxnSpPr>
      <xdr:spPr>
        <a:xfrm flipV="1">
          <a:off x="3225800" y="10064206"/>
          <a:ext cx="889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15059</xdr:rowOff>
    </xdr:from>
    <xdr:to>
      <xdr:col>6</xdr:col>
      <xdr:colOff>50800</xdr:colOff>
      <xdr:row>59</xdr:row>
      <xdr:rowOff>116659</xdr:rowOff>
    </xdr:to>
    <xdr:sp macro="" textlink="">
      <xdr:nvSpPr>
        <xdr:cNvPr id="137" name="フローチャート : 判断 136"/>
        <xdr:cNvSpPr/>
      </xdr:nvSpPr>
      <xdr:spPr>
        <a:xfrm>
          <a:off x="4064000" y="10130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101436</xdr:rowOff>
    </xdr:from>
    <xdr:ext cx="736600" cy="259045"/>
    <xdr:sp macro="" textlink="">
      <xdr:nvSpPr>
        <xdr:cNvPr id="138" name="テキスト ボックス 137"/>
        <xdr:cNvSpPr txBox="1"/>
      </xdr:nvSpPr>
      <xdr:spPr>
        <a:xfrm>
          <a:off x="3733800" y="10216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58</xdr:row>
      <xdr:rowOff>64951</xdr:rowOff>
    </xdr:from>
    <xdr:to>
      <xdr:col>4</xdr:col>
      <xdr:colOff>482600</xdr:colOff>
      <xdr:row>59</xdr:row>
      <xdr:rowOff>7257</xdr:rowOff>
    </xdr:to>
    <xdr:cxnSp macro="">
      <xdr:nvCxnSpPr>
        <xdr:cNvPr id="139" name="直線コネクタ 138"/>
        <xdr:cNvCxnSpPr/>
      </xdr:nvCxnSpPr>
      <xdr:spPr>
        <a:xfrm>
          <a:off x="2336800" y="10009051"/>
          <a:ext cx="889000" cy="11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58</xdr:row>
      <xdr:rowOff>169273</xdr:rowOff>
    </xdr:from>
    <xdr:to>
      <xdr:col>4</xdr:col>
      <xdr:colOff>533400</xdr:colOff>
      <xdr:row>59</xdr:row>
      <xdr:rowOff>99423</xdr:rowOff>
    </xdr:to>
    <xdr:sp macro="" textlink="">
      <xdr:nvSpPr>
        <xdr:cNvPr id="140" name="フローチャート : 判断 139"/>
        <xdr:cNvSpPr/>
      </xdr:nvSpPr>
      <xdr:spPr>
        <a:xfrm>
          <a:off x="3175000" y="1011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84200</xdr:rowOff>
    </xdr:from>
    <xdr:ext cx="762000" cy="259045"/>
    <xdr:sp macro="" textlink="">
      <xdr:nvSpPr>
        <xdr:cNvPr id="141" name="テキスト ボックス 140"/>
        <xdr:cNvSpPr txBox="1"/>
      </xdr:nvSpPr>
      <xdr:spPr>
        <a:xfrm>
          <a:off x="2844800" y="10199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64951</xdr:rowOff>
    </xdr:from>
    <xdr:to>
      <xdr:col>3</xdr:col>
      <xdr:colOff>279400</xdr:colOff>
      <xdr:row>58</xdr:row>
      <xdr:rowOff>154577</xdr:rowOff>
    </xdr:to>
    <xdr:cxnSp macro="">
      <xdr:nvCxnSpPr>
        <xdr:cNvPr id="142" name="直線コネクタ 141"/>
        <xdr:cNvCxnSpPr/>
      </xdr:nvCxnSpPr>
      <xdr:spPr>
        <a:xfrm flipV="1">
          <a:off x="1447800" y="10009051"/>
          <a:ext cx="8890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58</xdr:row>
      <xdr:rowOff>165826</xdr:rowOff>
    </xdr:from>
    <xdr:to>
      <xdr:col>3</xdr:col>
      <xdr:colOff>330200</xdr:colOff>
      <xdr:row>59</xdr:row>
      <xdr:rowOff>95976</xdr:rowOff>
    </xdr:to>
    <xdr:sp macro="" textlink="">
      <xdr:nvSpPr>
        <xdr:cNvPr id="143" name="フローチャート : 判断 142"/>
        <xdr:cNvSpPr/>
      </xdr:nvSpPr>
      <xdr:spPr>
        <a:xfrm>
          <a:off x="2286000" y="1010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80753</xdr:rowOff>
    </xdr:from>
    <xdr:ext cx="762000" cy="259045"/>
    <xdr:sp macro="" textlink="">
      <xdr:nvSpPr>
        <xdr:cNvPr id="144" name="テキスト ボックス 143"/>
        <xdr:cNvSpPr txBox="1"/>
      </xdr:nvSpPr>
      <xdr:spPr>
        <a:xfrm>
          <a:off x="1955800" y="10196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21953</xdr:rowOff>
    </xdr:from>
    <xdr:to>
      <xdr:col>2</xdr:col>
      <xdr:colOff>127000</xdr:colOff>
      <xdr:row>59</xdr:row>
      <xdr:rowOff>123553</xdr:rowOff>
    </xdr:to>
    <xdr:sp macro="" textlink="">
      <xdr:nvSpPr>
        <xdr:cNvPr id="145" name="フローチャート : 判断 144"/>
        <xdr:cNvSpPr/>
      </xdr:nvSpPr>
      <xdr:spPr>
        <a:xfrm>
          <a:off x="1397000" y="10137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108330</xdr:rowOff>
    </xdr:from>
    <xdr:ext cx="762000" cy="259045"/>
    <xdr:sp macro="" textlink="">
      <xdr:nvSpPr>
        <xdr:cNvPr id="146" name="テキスト ボックス 145"/>
        <xdr:cNvSpPr txBox="1"/>
      </xdr:nvSpPr>
      <xdr:spPr>
        <a:xfrm>
          <a:off x="1066800" y="10223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59</xdr:row>
      <xdr:rowOff>49530</xdr:rowOff>
    </xdr:from>
    <xdr:to>
      <xdr:col>7</xdr:col>
      <xdr:colOff>203200</xdr:colOff>
      <xdr:row>59</xdr:row>
      <xdr:rowOff>151130</xdr:rowOff>
    </xdr:to>
    <xdr:sp macro="" textlink="">
      <xdr:nvSpPr>
        <xdr:cNvPr id="152" name="円/楕円 151"/>
        <xdr:cNvSpPr/>
      </xdr:nvSpPr>
      <xdr:spPr>
        <a:xfrm>
          <a:off x="49022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66057</xdr:rowOff>
    </xdr:from>
    <xdr:ext cx="762000" cy="259045"/>
    <xdr:sp macro="" textlink="">
      <xdr:nvSpPr>
        <xdr:cNvPr id="153" name="財政構造の弾力性該当値テキスト"/>
        <xdr:cNvSpPr txBox="1"/>
      </xdr:nvSpPr>
      <xdr:spPr>
        <a:xfrm>
          <a:off x="5041900" y="1001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5</xdr:col>
      <xdr:colOff>635000</xdr:colOff>
      <xdr:row>58</xdr:row>
      <xdr:rowOff>69306</xdr:rowOff>
    </xdr:from>
    <xdr:to>
      <xdr:col>6</xdr:col>
      <xdr:colOff>50800</xdr:colOff>
      <xdr:row>58</xdr:row>
      <xdr:rowOff>170906</xdr:rowOff>
    </xdr:to>
    <xdr:sp macro="" textlink="">
      <xdr:nvSpPr>
        <xdr:cNvPr id="154" name="円/楕円 153"/>
        <xdr:cNvSpPr/>
      </xdr:nvSpPr>
      <xdr:spPr>
        <a:xfrm>
          <a:off x="4064000" y="1001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9633</xdr:rowOff>
    </xdr:from>
    <xdr:ext cx="736600" cy="259045"/>
    <xdr:sp macro="" textlink="">
      <xdr:nvSpPr>
        <xdr:cNvPr id="155" name="テキスト ボックス 154"/>
        <xdr:cNvSpPr txBox="1"/>
      </xdr:nvSpPr>
      <xdr:spPr>
        <a:xfrm>
          <a:off x="3733800" y="97822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4</xdr:col>
      <xdr:colOff>431800</xdr:colOff>
      <xdr:row>58</xdr:row>
      <xdr:rowOff>127907</xdr:rowOff>
    </xdr:from>
    <xdr:to>
      <xdr:col>4</xdr:col>
      <xdr:colOff>533400</xdr:colOff>
      <xdr:row>59</xdr:row>
      <xdr:rowOff>58057</xdr:rowOff>
    </xdr:to>
    <xdr:sp macro="" textlink="">
      <xdr:nvSpPr>
        <xdr:cNvPr id="156" name="円/楕円 155"/>
        <xdr:cNvSpPr/>
      </xdr:nvSpPr>
      <xdr:spPr>
        <a:xfrm>
          <a:off x="3175000" y="1007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68234</xdr:rowOff>
    </xdr:from>
    <xdr:ext cx="762000" cy="259045"/>
    <xdr:sp macro="" textlink="">
      <xdr:nvSpPr>
        <xdr:cNvPr id="157" name="テキスト ボックス 156"/>
        <xdr:cNvSpPr txBox="1"/>
      </xdr:nvSpPr>
      <xdr:spPr>
        <a:xfrm>
          <a:off x="2844800" y="9840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3</xdr:col>
      <xdr:colOff>228600</xdr:colOff>
      <xdr:row>58</xdr:row>
      <xdr:rowOff>14151</xdr:rowOff>
    </xdr:from>
    <xdr:to>
      <xdr:col>3</xdr:col>
      <xdr:colOff>330200</xdr:colOff>
      <xdr:row>58</xdr:row>
      <xdr:rowOff>115751</xdr:rowOff>
    </xdr:to>
    <xdr:sp macro="" textlink="">
      <xdr:nvSpPr>
        <xdr:cNvPr id="158" name="円/楕円 157"/>
        <xdr:cNvSpPr/>
      </xdr:nvSpPr>
      <xdr:spPr>
        <a:xfrm>
          <a:off x="2286000" y="995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56</xdr:row>
      <xdr:rowOff>125928</xdr:rowOff>
    </xdr:from>
    <xdr:ext cx="762000" cy="259045"/>
    <xdr:sp macro="" textlink="">
      <xdr:nvSpPr>
        <xdr:cNvPr id="159" name="テキスト ボックス 158"/>
        <xdr:cNvSpPr txBox="1"/>
      </xdr:nvSpPr>
      <xdr:spPr>
        <a:xfrm>
          <a:off x="1955800" y="9727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103777</xdr:rowOff>
    </xdr:from>
    <xdr:to>
      <xdr:col>2</xdr:col>
      <xdr:colOff>127000</xdr:colOff>
      <xdr:row>59</xdr:row>
      <xdr:rowOff>33927</xdr:rowOff>
    </xdr:to>
    <xdr:sp macro="" textlink="">
      <xdr:nvSpPr>
        <xdr:cNvPr id="160" name="円/楕円 159"/>
        <xdr:cNvSpPr/>
      </xdr:nvSpPr>
      <xdr:spPr>
        <a:xfrm>
          <a:off x="1397000" y="1004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44104</xdr:rowOff>
    </xdr:from>
    <xdr:ext cx="762000" cy="259045"/>
    <xdr:sp macro="" textlink="">
      <xdr:nvSpPr>
        <xdr:cNvPr id="161" name="テキスト ボックス 160"/>
        <xdr:cNvSpPr txBox="1"/>
      </xdr:nvSpPr>
      <xdr:spPr>
        <a:xfrm>
          <a:off x="1066800" y="9816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[172,718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71/128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266,603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a:t>
          </a:r>
          <a:r>
            <a:rPr kumimoji="1" lang="en-US" altLang="ja-JP" sz="1300">
              <a:latin typeface="ＭＳ Ｐゴシック"/>
            </a:rPr>
            <a:t>8,694</a:t>
          </a:r>
          <a:r>
            <a:rPr kumimoji="1" lang="ja-JP" altLang="en-US" sz="1300">
              <a:latin typeface="ＭＳ Ｐゴシック"/>
            </a:rPr>
            <a:t>円上回り、前年度と比較して</a:t>
          </a:r>
          <a:r>
            <a:rPr kumimoji="1" lang="en-US" altLang="ja-JP" sz="1300">
              <a:latin typeface="ＭＳ Ｐゴシック"/>
            </a:rPr>
            <a:t>12,563</a:t>
          </a:r>
          <a:r>
            <a:rPr kumimoji="1" lang="ja-JP" altLang="en-US" sz="1300">
              <a:latin typeface="ＭＳ Ｐゴシック"/>
            </a:rPr>
            <a:t>円増加している状況である。</a:t>
          </a:r>
          <a:endParaRPr kumimoji="1" lang="en-US" altLang="ja-JP" sz="1300">
            <a:latin typeface="ＭＳ Ｐゴシック"/>
          </a:endParaRPr>
        </a:p>
        <a:p>
          <a:r>
            <a:rPr kumimoji="1" lang="ja-JP" altLang="en-US" sz="1300">
              <a:latin typeface="ＭＳ Ｐゴシック"/>
            </a:rPr>
            <a:t>　類似団体に比べ高く、また、前年度から増加している要因は、維持補修費及び物件費を主なものしており、特に平成</a:t>
          </a:r>
          <a:r>
            <a:rPr kumimoji="1" lang="en-US" altLang="ja-JP" sz="1300">
              <a:latin typeface="ＭＳ Ｐゴシック"/>
            </a:rPr>
            <a:t>27</a:t>
          </a:r>
          <a:r>
            <a:rPr kumimoji="1" lang="ja-JP" altLang="en-US" sz="1300">
              <a:latin typeface="ＭＳ Ｐゴシック"/>
            </a:rPr>
            <a:t>年度は少雪であったものが例年程度の積雪があったことにより、除雪経費に伴う維持補修費が大幅に増加したことが大きな要因となっている。更に今後、各施設の老朽化により維持補修費が増加することも見込まれるため、適切な公共施設管理を計画立てて行っていく必要がある。</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7910</xdr:rowOff>
    </xdr:from>
    <xdr:to>
      <xdr:col>7</xdr:col>
      <xdr:colOff>152400</xdr:colOff>
      <xdr:row>89</xdr:row>
      <xdr:rowOff>12212</xdr:rowOff>
    </xdr:to>
    <xdr:cxnSp macro="">
      <xdr:nvCxnSpPr>
        <xdr:cNvPr id="191" name="直線コネクタ 190"/>
        <xdr:cNvCxnSpPr/>
      </xdr:nvCxnSpPr>
      <xdr:spPr>
        <a:xfrm flipV="1">
          <a:off x="4953000" y="13723910"/>
          <a:ext cx="0" cy="15473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155739</xdr:rowOff>
    </xdr:from>
    <xdr:ext cx="762000" cy="259045"/>
    <xdr:sp macro="" textlink="">
      <xdr:nvSpPr>
        <xdr:cNvPr id="192" name="人件費・物件費等の状況最小値テキスト"/>
        <xdr:cNvSpPr txBox="1"/>
      </xdr:nvSpPr>
      <xdr:spPr>
        <a:xfrm>
          <a:off x="5041900" y="1524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282,834</a:t>
          </a:r>
          <a:endParaRPr kumimoji="1" lang="ja-JP" altLang="en-US" sz="1000" b="1">
            <a:latin typeface="ＭＳ Ｐゴシック"/>
          </a:endParaRPr>
        </a:p>
      </xdr:txBody>
    </xdr:sp>
    <xdr:clientData/>
  </xdr:oneCellAnchor>
  <xdr:twoCellAnchor>
    <xdr:from>
      <xdr:col>7</xdr:col>
      <xdr:colOff>63500</xdr:colOff>
      <xdr:row>89</xdr:row>
      <xdr:rowOff>12212</xdr:rowOff>
    </xdr:from>
    <xdr:to>
      <xdr:col>7</xdr:col>
      <xdr:colOff>241300</xdr:colOff>
      <xdr:row>89</xdr:row>
      <xdr:rowOff>12212</xdr:rowOff>
    </xdr:to>
    <xdr:cxnSp macro="">
      <xdr:nvCxnSpPr>
        <xdr:cNvPr id="193" name="直線コネクタ 192"/>
        <xdr:cNvCxnSpPr/>
      </xdr:nvCxnSpPr>
      <xdr:spPr>
        <a:xfrm>
          <a:off x="4864100" y="1527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94287</xdr:rowOff>
    </xdr:from>
    <xdr:ext cx="762000" cy="259045"/>
    <xdr:sp macro="" textlink="">
      <xdr:nvSpPr>
        <xdr:cNvPr id="194" name="人件費・物件費等の状況最大値テキスト"/>
        <xdr:cNvSpPr txBox="1"/>
      </xdr:nvSpPr>
      <xdr:spPr>
        <a:xfrm>
          <a:off x="5041900" y="1346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90,457</a:t>
          </a:r>
          <a:endParaRPr kumimoji="1" lang="ja-JP" altLang="en-US" sz="1000" b="1">
            <a:latin typeface="ＭＳ Ｐゴシック"/>
          </a:endParaRPr>
        </a:p>
      </xdr:txBody>
    </xdr:sp>
    <xdr:clientData/>
  </xdr:oneCellAnchor>
  <xdr:twoCellAnchor>
    <xdr:from>
      <xdr:col>7</xdr:col>
      <xdr:colOff>63500</xdr:colOff>
      <xdr:row>80</xdr:row>
      <xdr:rowOff>7910</xdr:rowOff>
    </xdr:from>
    <xdr:to>
      <xdr:col>7</xdr:col>
      <xdr:colOff>241300</xdr:colOff>
      <xdr:row>80</xdr:row>
      <xdr:rowOff>7910</xdr:rowOff>
    </xdr:to>
    <xdr:cxnSp macro="">
      <xdr:nvCxnSpPr>
        <xdr:cNvPr id="195" name="直線コネクタ 194"/>
        <xdr:cNvCxnSpPr/>
      </xdr:nvCxnSpPr>
      <xdr:spPr>
        <a:xfrm>
          <a:off x="4864100" y="13723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54164</xdr:rowOff>
    </xdr:from>
    <xdr:to>
      <xdr:col>7</xdr:col>
      <xdr:colOff>152400</xdr:colOff>
      <xdr:row>83</xdr:row>
      <xdr:rowOff>155212</xdr:rowOff>
    </xdr:to>
    <xdr:cxnSp macro="">
      <xdr:nvCxnSpPr>
        <xdr:cNvPr id="196" name="直線コネクタ 195"/>
        <xdr:cNvCxnSpPr/>
      </xdr:nvCxnSpPr>
      <xdr:spPr>
        <a:xfrm>
          <a:off x="4114800" y="14284514"/>
          <a:ext cx="838200" cy="10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51010</xdr:rowOff>
    </xdr:from>
    <xdr:ext cx="762000" cy="259045"/>
    <xdr:sp macro="" textlink="">
      <xdr:nvSpPr>
        <xdr:cNvPr id="197" name="人件費・物件費等の状況平均値テキスト"/>
        <xdr:cNvSpPr txBox="1"/>
      </xdr:nvSpPr>
      <xdr:spPr>
        <a:xfrm>
          <a:off x="5041900" y="141099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164,024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34483</xdr:rowOff>
    </xdr:from>
    <xdr:to>
      <xdr:col>7</xdr:col>
      <xdr:colOff>203200</xdr:colOff>
      <xdr:row>83</xdr:row>
      <xdr:rowOff>136083</xdr:rowOff>
    </xdr:to>
    <xdr:sp macro="" textlink="">
      <xdr:nvSpPr>
        <xdr:cNvPr id="198" name="フローチャート : 判断 197"/>
        <xdr:cNvSpPr/>
      </xdr:nvSpPr>
      <xdr:spPr>
        <a:xfrm>
          <a:off x="49022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54164</xdr:rowOff>
    </xdr:from>
    <xdr:to>
      <xdr:col>6</xdr:col>
      <xdr:colOff>0</xdr:colOff>
      <xdr:row>83</xdr:row>
      <xdr:rowOff>64564</xdr:rowOff>
    </xdr:to>
    <xdr:cxnSp macro="">
      <xdr:nvCxnSpPr>
        <xdr:cNvPr id="199" name="直線コネクタ 198"/>
        <xdr:cNvCxnSpPr/>
      </xdr:nvCxnSpPr>
      <xdr:spPr>
        <a:xfrm flipV="1">
          <a:off x="3225800" y="14284514"/>
          <a:ext cx="889000" cy="10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125250</xdr:rowOff>
    </xdr:from>
    <xdr:to>
      <xdr:col>6</xdr:col>
      <xdr:colOff>50800</xdr:colOff>
      <xdr:row>83</xdr:row>
      <xdr:rowOff>55400</xdr:rowOff>
    </xdr:to>
    <xdr:sp macro="" textlink="">
      <xdr:nvSpPr>
        <xdr:cNvPr id="200" name="フローチャート : 判断 199"/>
        <xdr:cNvSpPr/>
      </xdr:nvSpPr>
      <xdr:spPr>
        <a:xfrm>
          <a:off x="4064000" y="1418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65577</xdr:rowOff>
    </xdr:from>
    <xdr:ext cx="736600" cy="259045"/>
    <xdr:sp macro="" textlink="">
      <xdr:nvSpPr>
        <xdr:cNvPr id="201" name="テキスト ボックス 200"/>
        <xdr:cNvSpPr txBox="1"/>
      </xdr:nvSpPr>
      <xdr:spPr>
        <a:xfrm>
          <a:off x="3733800" y="13953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153,993</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127115</xdr:rowOff>
    </xdr:from>
    <xdr:to>
      <xdr:col>4</xdr:col>
      <xdr:colOff>482600</xdr:colOff>
      <xdr:row>83</xdr:row>
      <xdr:rowOff>64564</xdr:rowOff>
    </xdr:to>
    <xdr:cxnSp macro="">
      <xdr:nvCxnSpPr>
        <xdr:cNvPr id="202" name="直線コネクタ 201"/>
        <xdr:cNvCxnSpPr/>
      </xdr:nvCxnSpPr>
      <xdr:spPr>
        <a:xfrm>
          <a:off x="2336800" y="14186015"/>
          <a:ext cx="889000" cy="108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144545</xdr:rowOff>
    </xdr:from>
    <xdr:to>
      <xdr:col>4</xdr:col>
      <xdr:colOff>533400</xdr:colOff>
      <xdr:row>82</xdr:row>
      <xdr:rowOff>74695</xdr:rowOff>
    </xdr:to>
    <xdr:sp macro="" textlink="">
      <xdr:nvSpPr>
        <xdr:cNvPr id="203" name="フローチャート : 判断 202"/>
        <xdr:cNvSpPr/>
      </xdr:nvSpPr>
      <xdr:spPr>
        <a:xfrm>
          <a:off x="3175000" y="1403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84872</xdr:rowOff>
    </xdr:from>
    <xdr:ext cx="762000" cy="259045"/>
    <xdr:sp macro="" textlink="">
      <xdr:nvSpPr>
        <xdr:cNvPr id="204" name="テキスト ボックス 203"/>
        <xdr:cNvSpPr txBox="1"/>
      </xdr:nvSpPr>
      <xdr:spPr>
        <a:xfrm>
          <a:off x="2844800" y="1380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135,076</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127115</xdr:rowOff>
    </xdr:from>
    <xdr:to>
      <xdr:col>3</xdr:col>
      <xdr:colOff>279400</xdr:colOff>
      <xdr:row>83</xdr:row>
      <xdr:rowOff>31522</xdr:rowOff>
    </xdr:to>
    <xdr:cxnSp macro="">
      <xdr:nvCxnSpPr>
        <xdr:cNvPr id="205" name="直線コネクタ 204"/>
        <xdr:cNvCxnSpPr/>
      </xdr:nvCxnSpPr>
      <xdr:spPr>
        <a:xfrm flipV="1">
          <a:off x="1447800" y="14186015"/>
          <a:ext cx="889000" cy="7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129423</xdr:rowOff>
    </xdr:from>
    <xdr:to>
      <xdr:col>3</xdr:col>
      <xdr:colOff>330200</xdr:colOff>
      <xdr:row>82</xdr:row>
      <xdr:rowOff>59573</xdr:rowOff>
    </xdr:to>
    <xdr:sp macro="" textlink="">
      <xdr:nvSpPr>
        <xdr:cNvPr id="206" name="フローチャート : 判断 205"/>
        <xdr:cNvSpPr/>
      </xdr:nvSpPr>
      <xdr:spPr>
        <a:xfrm>
          <a:off x="2286000" y="1401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69750</xdr:rowOff>
    </xdr:from>
    <xdr:ext cx="762000" cy="259045"/>
    <xdr:sp macro="" textlink="">
      <xdr:nvSpPr>
        <xdr:cNvPr id="207" name="テキスト ボックス 206"/>
        <xdr:cNvSpPr txBox="1"/>
      </xdr:nvSpPr>
      <xdr:spPr>
        <a:xfrm>
          <a:off x="1955800" y="13785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133,196</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92754</xdr:rowOff>
    </xdr:from>
    <xdr:to>
      <xdr:col>2</xdr:col>
      <xdr:colOff>127000</xdr:colOff>
      <xdr:row>82</xdr:row>
      <xdr:rowOff>22904</xdr:rowOff>
    </xdr:to>
    <xdr:sp macro="" textlink="">
      <xdr:nvSpPr>
        <xdr:cNvPr id="208" name="フローチャート : 判断 207"/>
        <xdr:cNvSpPr/>
      </xdr:nvSpPr>
      <xdr:spPr>
        <a:xfrm>
          <a:off x="1397000" y="13980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33081</xdr:rowOff>
    </xdr:from>
    <xdr:ext cx="762000" cy="259045"/>
    <xdr:sp macro="" textlink="">
      <xdr:nvSpPr>
        <xdr:cNvPr id="209" name="テキスト ボックス 208"/>
        <xdr:cNvSpPr txBox="1"/>
      </xdr:nvSpPr>
      <xdr:spPr>
        <a:xfrm>
          <a:off x="1066800" y="1374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128,637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104412</xdr:rowOff>
    </xdr:from>
    <xdr:to>
      <xdr:col>7</xdr:col>
      <xdr:colOff>203200</xdr:colOff>
      <xdr:row>84</xdr:row>
      <xdr:rowOff>34562</xdr:rowOff>
    </xdr:to>
    <xdr:sp macro="" textlink="">
      <xdr:nvSpPr>
        <xdr:cNvPr id="215" name="円/楕円 214"/>
        <xdr:cNvSpPr/>
      </xdr:nvSpPr>
      <xdr:spPr>
        <a:xfrm>
          <a:off x="4902200" y="14334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76489</xdr:rowOff>
    </xdr:from>
    <xdr:ext cx="762000" cy="259045"/>
    <xdr:sp macro="" textlink="">
      <xdr:nvSpPr>
        <xdr:cNvPr id="216" name="人件費・物件費等の状況該当値テキスト"/>
        <xdr:cNvSpPr txBox="1"/>
      </xdr:nvSpPr>
      <xdr:spPr>
        <a:xfrm>
          <a:off x="5041900" y="14306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172,718</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3364</xdr:rowOff>
    </xdr:from>
    <xdr:to>
      <xdr:col>6</xdr:col>
      <xdr:colOff>50800</xdr:colOff>
      <xdr:row>83</xdr:row>
      <xdr:rowOff>104964</xdr:rowOff>
    </xdr:to>
    <xdr:sp macro="" textlink="">
      <xdr:nvSpPr>
        <xdr:cNvPr id="217" name="円/楕円 216"/>
        <xdr:cNvSpPr/>
      </xdr:nvSpPr>
      <xdr:spPr>
        <a:xfrm>
          <a:off x="4064000" y="1423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89741</xdr:rowOff>
    </xdr:from>
    <xdr:ext cx="736600" cy="259045"/>
    <xdr:sp macro="" textlink="">
      <xdr:nvSpPr>
        <xdr:cNvPr id="218" name="テキスト ボックス 217"/>
        <xdr:cNvSpPr txBox="1"/>
      </xdr:nvSpPr>
      <xdr:spPr>
        <a:xfrm>
          <a:off x="3733800" y="14320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160,155</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13764</xdr:rowOff>
    </xdr:from>
    <xdr:to>
      <xdr:col>4</xdr:col>
      <xdr:colOff>533400</xdr:colOff>
      <xdr:row>83</xdr:row>
      <xdr:rowOff>115364</xdr:rowOff>
    </xdr:to>
    <xdr:sp macro="" textlink="">
      <xdr:nvSpPr>
        <xdr:cNvPr id="219" name="円/楕円 218"/>
        <xdr:cNvSpPr/>
      </xdr:nvSpPr>
      <xdr:spPr>
        <a:xfrm>
          <a:off x="3175000" y="1424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100141</xdr:rowOff>
    </xdr:from>
    <xdr:ext cx="762000" cy="259045"/>
    <xdr:sp macro="" textlink="">
      <xdr:nvSpPr>
        <xdr:cNvPr id="220" name="テキスト ボックス 219"/>
        <xdr:cNvSpPr txBox="1"/>
      </xdr:nvSpPr>
      <xdr:spPr>
        <a:xfrm>
          <a:off x="2844800" y="14330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161,448</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76315</xdr:rowOff>
    </xdr:from>
    <xdr:to>
      <xdr:col>3</xdr:col>
      <xdr:colOff>330200</xdr:colOff>
      <xdr:row>83</xdr:row>
      <xdr:rowOff>6465</xdr:rowOff>
    </xdr:to>
    <xdr:sp macro="" textlink="">
      <xdr:nvSpPr>
        <xdr:cNvPr id="221" name="円/楕円 220"/>
        <xdr:cNvSpPr/>
      </xdr:nvSpPr>
      <xdr:spPr>
        <a:xfrm>
          <a:off x="2286000" y="1413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162692</xdr:rowOff>
    </xdr:from>
    <xdr:ext cx="762000" cy="259045"/>
    <xdr:sp macro="" textlink="">
      <xdr:nvSpPr>
        <xdr:cNvPr id="222" name="テキスト ボックス 221"/>
        <xdr:cNvSpPr txBox="1"/>
      </xdr:nvSpPr>
      <xdr:spPr>
        <a:xfrm>
          <a:off x="1955800" y="1422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147,909</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152172</xdr:rowOff>
    </xdr:from>
    <xdr:to>
      <xdr:col>2</xdr:col>
      <xdr:colOff>127000</xdr:colOff>
      <xdr:row>83</xdr:row>
      <xdr:rowOff>82322</xdr:rowOff>
    </xdr:to>
    <xdr:sp macro="" textlink="">
      <xdr:nvSpPr>
        <xdr:cNvPr id="223" name="円/楕円 222"/>
        <xdr:cNvSpPr/>
      </xdr:nvSpPr>
      <xdr:spPr>
        <a:xfrm>
          <a:off x="1397000" y="1421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67099</xdr:rowOff>
    </xdr:from>
    <xdr:ext cx="762000" cy="259045"/>
    <xdr:sp macro="" textlink="">
      <xdr:nvSpPr>
        <xdr:cNvPr id="224" name="テキスト ボックス 223"/>
        <xdr:cNvSpPr txBox="1"/>
      </xdr:nvSpPr>
      <xdr:spPr>
        <a:xfrm>
          <a:off x="1066800" y="1429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157,340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125/128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a:t>
          </a:r>
          <a:r>
            <a:rPr kumimoji="1" lang="en-US" altLang="ja-JP" sz="1300">
              <a:latin typeface="ＭＳ Ｐゴシック"/>
            </a:rPr>
            <a:t>3.9</a:t>
          </a:r>
          <a:r>
            <a:rPr kumimoji="1" lang="ja-JP" altLang="en-US" sz="1300">
              <a:latin typeface="ＭＳ Ｐゴシック"/>
            </a:rPr>
            <a:t>ポイント、全国市平均を</a:t>
          </a:r>
          <a:r>
            <a:rPr kumimoji="1" lang="en-US" altLang="ja-JP" sz="1300">
              <a:latin typeface="ＭＳ Ｐゴシック"/>
            </a:rPr>
            <a:t>2.6</a:t>
          </a:r>
          <a:r>
            <a:rPr kumimoji="1" lang="ja-JP" altLang="en-US" sz="1300">
              <a:latin typeface="ＭＳ Ｐゴシック"/>
            </a:rPr>
            <a:t>ポイントそれぞれ上回る状況である。</a:t>
          </a:r>
          <a:endParaRPr kumimoji="1" lang="en-US" altLang="ja-JP" sz="1300">
            <a:latin typeface="ＭＳ Ｐゴシック"/>
          </a:endParaRPr>
        </a:p>
        <a:p>
          <a:r>
            <a:rPr kumimoji="1" lang="ja-JP" altLang="en-US" sz="1300">
              <a:latin typeface="ＭＳ Ｐゴシック"/>
            </a:rPr>
            <a:t>　Ｈ</a:t>
          </a:r>
          <a:r>
            <a:rPr kumimoji="1" lang="en-US" altLang="ja-JP" sz="1300">
              <a:latin typeface="ＭＳ Ｐゴシック"/>
            </a:rPr>
            <a:t>24</a:t>
          </a:r>
          <a:r>
            <a:rPr kumimoji="1" lang="ja-JP" altLang="en-US" sz="1300">
              <a:latin typeface="ＭＳ Ｐゴシック"/>
            </a:rPr>
            <a:t>については、国の給与減額を踏まえた減額措置がなされておらず、Ｈ</a:t>
          </a:r>
          <a:r>
            <a:rPr kumimoji="1" lang="en-US" altLang="ja-JP" sz="1300">
              <a:latin typeface="ＭＳ Ｐゴシック"/>
            </a:rPr>
            <a:t>25</a:t>
          </a:r>
          <a:r>
            <a:rPr kumimoji="1" lang="ja-JP" altLang="en-US" sz="1300">
              <a:latin typeface="ＭＳ Ｐゴシック"/>
            </a:rPr>
            <a:t>については国の減額措置の終了後も</a:t>
          </a:r>
          <a:r>
            <a:rPr kumimoji="1" lang="en-US" altLang="ja-JP" sz="1300">
              <a:latin typeface="ＭＳ Ｐゴシック"/>
            </a:rPr>
            <a:t>1</a:t>
          </a:r>
          <a:r>
            <a:rPr kumimoji="1" lang="ja-JP" altLang="en-US" sz="1300">
              <a:latin typeface="ＭＳ Ｐゴシック"/>
            </a:rPr>
            <a:t>ヶ月減額措置がなされていたことから、それぞれ高低が生じたものである。</a:t>
          </a:r>
          <a:endParaRPr kumimoji="1" lang="en-US" altLang="ja-JP" sz="1300">
            <a:latin typeface="ＭＳ Ｐゴシック"/>
          </a:endParaRPr>
        </a:p>
        <a:p>
          <a:r>
            <a:rPr kumimoji="1" lang="ja-JP" altLang="en-US" sz="1300">
              <a:latin typeface="ＭＳ Ｐゴシック"/>
            </a:rPr>
            <a:t>　今後も国の制度に沿った給与制度の適正化を図る。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40" name="直線コネクタ 239"/>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41" name="テキスト ボックス 240"/>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4" name="直線コネクタ 243"/>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5" name="テキスト ボックス 244"/>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122873</xdr:rowOff>
    </xdr:from>
    <xdr:to>
      <xdr:col>24</xdr:col>
      <xdr:colOff>558800</xdr:colOff>
      <xdr:row>86</xdr:row>
      <xdr:rowOff>35243</xdr:rowOff>
    </xdr:to>
    <xdr:cxnSp macro="">
      <xdr:nvCxnSpPr>
        <xdr:cNvPr id="249" name="直線コネクタ 248"/>
        <xdr:cNvCxnSpPr/>
      </xdr:nvCxnSpPr>
      <xdr:spPr>
        <a:xfrm flipV="1">
          <a:off x="17018000" y="13838873"/>
          <a:ext cx="0" cy="9410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7320</xdr:rowOff>
    </xdr:from>
    <xdr:ext cx="762000" cy="259045"/>
    <xdr:sp macro="" textlink="">
      <xdr:nvSpPr>
        <xdr:cNvPr id="250" name="給与水準   （国との比較）最小値テキスト"/>
        <xdr:cNvSpPr txBox="1"/>
      </xdr:nvSpPr>
      <xdr:spPr>
        <a:xfrm>
          <a:off x="17106900" y="1475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86</xdr:row>
      <xdr:rowOff>35243</xdr:rowOff>
    </xdr:from>
    <xdr:to>
      <xdr:col>24</xdr:col>
      <xdr:colOff>647700</xdr:colOff>
      <xdr:row>86</xdr:row>
      <xdr:rowOff>35243</xdr:rowOff>
    </xdr:to>
    <xdr:cxnSp macro="">
      <xdr:nvCxnSpPr>
        <xdr:cNvPr id="251" name="直線コネクタ 250"/>
        <xdr:cNvCxnSpPr/>
      </xdr:nvCxnSpPr>
      <xdr:spPr>
        <a:xfrm>
          <a:off x="16929100" y="1477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37800</xdr:rowOff>
    </xdr:from>
    <xdr:ext cx="762000" cy="259045"/>
    <xdr:sp macro="" textlink="">
      <xdr:nvSpPr>
        <xdr:cNvPr id="252" name="給与水準   （国との比較）最大値テキスト"/>
        <xdr:cNvSpPr txBox="1"/>
      </xdr:nvSpPr>
      <xdr:spPr>
        <a:xfrm>
          <a:off x="17106900" y="135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80</xdr:row>
      <xdr:rowOff>122873</xdr:rowOff>
    </xdr:from>
    <xdr:to>
      <xdr:col>24</xdr:col>
      <xdr:colOff>647700</xdr:colOff>
      <xdr:row>80</xdr:row>
      <xdr:rowOff>122873</xdr:rowOff>
    </xdr:to>
    <xdr:cxnSp macro="">
      <xdr:nvCxnSpPr>
        <xdr:cNvPr id="253" name="直線コネクタ 252"/>
        <xdr:cNvCxnSpPr/>
      </xdr:nvCxnSpPr>
      <xdr:spPr>
        <a:xfrm>
          <a:off x="16929100" y="13838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128270</xdr:rowOff>
    </xdr:from>
    <xdr:to>
      <xdr:col>24</xdr:col>
      <xdr:colOff>558800</xdr:colOff>
      <xdr:row>85</xdr:row>
      <xdr:rowOff>134302</xdr:rowOff>
    </xdr:to>
    <xdr:cxnSp macro="">
      <xdr:nvCxnSpPr>
        <xdr:cNvPr id="254" name="直線コネクタ 253"/>
        <xdr:cNvCxnSpPr/>
      </xdr:nvCxnSpPr>
      <xdr:spPr>
        <a:xfrm>
          <a:off x="16179800" y="14701520"/>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36213</xdr:rowOff>
    </xdr:from>
    <xdr:ext cx="762000" cy="259045"/>
    <xdr:sp macro="" textlink="">
      <xdr:nvSpPr>
        <xdr:cNvPr id="255" name="給与水準   （国との比較）平均値テキスト"/>
        <xdr:cNvSpPr txBox="1"/>
      </xdr:nvSpPr>
      <xdr:spPr>
        <a:xfrm>
          <a:off x="17106900" y="142665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19686</xdr:rowOff>
    </xdr:from>
    <xdr:to>
      <xdr:col>24</xdr:col>
      <xdr:colOff>609600</xdr:colOff>
      <xdr:row>84</xdr:row>
      <xdr:rowOff>121286</xdr:rowOff>
    </xdr:to>
    <xdr:sp macro="" textlink="">
      <xdr:nvSpPr>
        <xdr:cNvPr id="256" name="フローチャート : 判断 255"/>
        <xdr:cNvSpPr/>
      </xdr:nvSpPr>
      <xdr:spPr>
        <a:xfrm>
          <a:off x="16967200" y="1442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116205</xdr:rowOff>
    </xdr:from>
    <xdr:to>
      <xdr:col>23</xdr:col>
      <xdr:colOff>406400</xdr:colOff>
      <xdr:row>85</xdr:row>
      <xdr:rowOff>128270</xdr:rowOff>
    </xdr:to>
    <xdr:cxnSp macro="">
      <xdr:nvCxnSpPr>
        <xdr:cNvPr id="257" name="直線コネクタ 256"/>
        <xdr:cNvCxnSpPr/>
      </xdr:nvCxnSpPr>
      <xdr:spPr>
        <a:xfrm>
          <a:off x="15290800" y="1468945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13652</xdr:rowOff>
    </xdr:from>
    <xdr:to>
      <xdr:col>23</xdr:col>
      <xdr:colOff>457200</xdr:colOff>
      <xdr:row>84</xdr:row>
      <xdr:rowOff>115252</xdr:rowOff>
    </xdr:to>
    <xdr:sp macro="" textlink="">
      <xdr:nvSpPr>
        <xdr:cNvPr id="258" name="フローチャート : 判断 257"/>
        <xdr:cNvSpPr/>
      </xdr:nvSpPr>
      <xdr:spPr>
        <a:xfrm>
          <a:off x="16129000" y="1441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125429</xdr:rowOff>
    </xdr:from>
    <xdr:ext cx="736600" cy="259045"/>
    <xdr:sp macro="" textlink="">
      <xdr:nvSpPr>
        <xdr:cNvPr id="259" name="テキスト ボックス 258"/>
        <xdr:cNvSpPr txBox="1"/>
      </xdr:nvSpPr>
      <xdr:spPr>
        <a:xfrm>
          <a:off x="15798800" y="14184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129857</xdr:rowOff>
    </xdr:from>
    <xdr:to>
      <xdr:col>22</xdr:col>
      <xdr:colOff>203200</xdr:colOff>
      <xdr:row>85</xdr:row>
      <xdr:rowOff>116205</xdr:rowOff>
    </xdr:to>
    <xdr:cxnSp macro="">
      <xdr:nvCxnSpPr>
        <xdr:cNvPr id="260" name="直線コネクタ 259"/>
        <xdr:cNvCxnSpPr/>
      </xdr:nvCxnSpPr>
      <xdr:spPr>
        <a:xfrm>
          <a:off x="14401800" y="14188757"/>
          <a:ext cx="889000" cy="50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13652</xdr:rowOff>
    </xdr:from>
    <xdr:to>
      <xdr:col>22</xdr:col>
      <xdr:colOff>254000</xdr:colOff>
      <xdr:row>84</xdr:row>
      <xdr:rowOff>115252</xdr:rowOff>
    </xdr:to>
    <xdr:sp macro="" textlink="">
      <xdr:nvSpPr>
        <xdr:cNvPr id="261" name="フローチャート : 判断 260"/>
        <xdr:cNvSpPr/>
      </xdr:nvSpPr>
      <xdr:spPr>
        <a:xfrm>
          <a:off x="15240000" y="1441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125429</xdr:rowOff>
    </xdr:from>
    <xdr:ext cx="762000" cy="259045"/>
    <xdr:sp macro="" textlink="">
      <xdr:nvSpPr>
        <xdr:cNvPr id="262" name="テキスト ボックス 261"/>
        <xdr:cNvSpPr txBox="1"/>
      </xdr:nvSpPr>
      <xdr:spPr>
        <a:xfrm>
          <a:off x="14909800" y="14184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129857</xdr:rowOff>
    </xdr:from>
    <xdr:to>
      <xdr:col>21</xdr:col>
      <xdr:colOff>0</xdr:colOff>
      <xdr:row>88</xdr:row>
      <xdr:rowOff>42227</xdr:rowOff>
    </xdr:to>
    <xdr:cxnSp macro="">
      <xdr:nvCxnSpPr>
        <xdr:cNvPr id="263" name="直線コネクタ 262"/>
        <xdr:cNvCxnSpPr/>
      </xdr:nvCxnSpPr>
      <xdr:spPr>
        <a:xfrm flipV="1">
          <a:off x="13512800" y="14188757"/>
          <a:ext cx="889000" cy="94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160973</xdr:rowOff>
    </xdr:from>
    <xdr:to>
      <xdr:col>21</xdr:col>
      <xdr:colOff>50800</xdr:colOff>
      <xdr:row>84</xdr:row>
      <xdr:rowOff>91123</xdr:rowOff>
    </xdr:to>
    <xdr:sp macro="" textlink="">
      <xdr:nvSpPr>
        <xdr:cNvPr id="264" name="フローチャート : 判断 263"/>
        <xdr:cNvSpPr/>
      </xdr:nvSpPr>
      <xdr:spPr>
        <a:xfrm>
          <a:off x="14351000" y="1439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75900</xdr:rowOff>
    </xdr:from>
    <xdr:ext cx="762000" cy="259045"/>
    <xdr:sp macro="" textlink="">
      <xdr:nvSpPr>
        <xdr:cNvPr id="265" name="テキスト ボックス 264"/>
        <xdr:cNvSpPr txBox="1"/>
      </xdr:nvSpPr>
      <xdr:spPr>
        <a:xfrm>
          <a:off x="14020800" y="14477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129223</xdr:rowOff>
    </xdr:from>
    <xdr:to>
      <xdr:col>19</xdr:col>
      <xdr:colOff>533400</xdr:colOff>
      <xdr:row>87</xdr:row>
      <xdr:rowOff>59373</xdr:rowOff>
    </xdr:to>
    <xdr:sp macro="" textlink="">
      <xdr:nvSpPr>
        <xdr:cNvPr id="266" name="フローチャート : 判断 265"/>
        <xdr:cNvSpPr/>
      </xdr:nvSpPr>
      <xdr:spPr>
        <a:xfrm>
          <a:off x="13462000" y="14873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69550</xdr:rowOff>
    </xdr:from>
    <xdr:ext cx="762000" cy="259045"/>
    <xdr:sp macro="" textlink="">
      <xdr:nvSpPr>
        <xdr:cNvPr id="267" name="テキスト ボックス 266"/>
        <xdr:cNvSpPr txBox="1"/>
      </xdr:nvSpPr>
      <xdr:spPr>
        <a:xfrm>
          <a:off x="13131800" y="14642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83502</xdr:rowOff>
    </xdr:from>
    <xdr:to>
      <xdr:col>24</xdr:col>
      <xdr:colOff>609600</xdr:colOff>
      <xdr:row>86</xdr:row>
      <xdr:rowOff>13652</xdr:rowOff>
    </xdr:to>
    <xdr:sp macro="" textlink="">
      <xdr:nvSpPr>
        <xdr:cNvPr id="273" name="円/楕円 272"/>
        <xdr:cNvSpPr/>
      </xdr:nvSpPr>
      <xdr:spPr>
        <a:xfrm>
          <a:off x="16967200" y="1465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150829</xdr:rowOff>
    </xdr:from>
    <xdr:ext cx="762000" cy="259045"/>
    <xdr:sp macro="" textlink="">
      <xdr:nvSpPr>
        <xdr:cNvPr id="274" name="給与水準   （国との比較）該当値テキスト"/>
        <xdr:cNvSpPr txBox="1"/>
      </xdr:nvSpPr>
      <xdr:spPr>
        <a:xfrm>
          <a:off x="17106900" y="1455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101.7</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77470</xdr:rowOff>
    </xdr:from>
    <xdr:to>
      <xdr:col>23</xdr:col>
      <xdr:colOff>457200</xdr:colOff>
      <xdr:row>86</xdr:row>
      <xdr:rowOff>7620</xdr:rowOff>
    </xdr:to>
    <xdr:sp macro="" textlink="">
      <xdr:nvSpPr>
        <xdr:cNvPr id="275" name="円/楕円 274"/>
        <xdr:cNvSpPr/>
      </xdr:nvSpPr>
      <xdr:spPr>
        <a:xfrm>
          <a:off x="16129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163847</xdr:rowOff>
    </xdr:from>
    <xdr:ext cx="736600" cy="259045"/>
    <xdr:sp macro="" textlink="">
      <xdr:nvSpPr>
        <xdr:cNvPr id="276" name="テキスト ボックス 275"/>
        <xdr:cNvSpPr txBox="1"/>
      </xdr:nvSpPr>
      <xdr:spPr>
        <a:xfrm>
          <a:off x="15798800" y="1473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65405</xdr:rowOff>
    </xdr:from>
    <xdr:to>
      <xdr:col>22</xdr:col>
      <xdr:colOff>254000</xdr:colOff>
      <xdr:row>85</xdr:row>
      <xdr:rowOff>167005</xdr:rowOff>
    </xdr:to>
    <xdr:sp macro="" textlink="">
      <xdr:nvSpPr>
        <xdr:cNvPr id="277" name="円/楕円 276"/>
        <xdr:cNvSpPr/>
      </xdr:nvSpPr>
      <xdr:spPr>
        <a:xfrm>
          <a:off x="15240000" y="1463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151782</xdr:rowOff>
    </xdr:from>
    <xdr:ext cx="762000" cy="259045"/>
    <xdr:sp macro="" textlink="">
      <xdr:nvSpPr>
        <xdr:cNvPr id="278" name="テキスト ボックス 277"/>
        <xdr:cNvSpPr txBox="1"/>
      </xdr:nvSpPr>
      <xdr:spPr>
        <a:xfrm>
          <a:off x="14909800" y="1472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79057</xdr:rowOff>
    </xdr:from>
    <xdr:to>
      <xdr:col>21</xdr:col>
      <xdr:colOff>50800</xdr:colOff>
      <xdr:row>83</xdr:row>
      <xdr:rowOff>9207</xdr:rowOff>
    </xdr:to>
    <xdr:sp macro="" textlink="">
      <xdr:nvSpPr>
        <xdr:cNvPr id="279" name="円/楕円 278"/>
        <xdr:cNvSpPr/>
      </xdr:nvSpPr>
      <xdr:spPr>
        <a:xfrm>
          <a:off x="14351000" y="1413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19384</xdr:rowOff>
    </xdr:from>
    <xdr:ext cx="762000" cy="259045"/>
    <xdr:sp macro="" textlink="">
      <xdr:nvSpPr>
        <xdr:cNvPr id="280" name="テキスト ボックス 279"/>
        <xdr:cNvSpPr txBox="1"/>
      </xdr:nvSpPr>
      <xdr:spPr>
        <a:xfrm>
          <a:off x="14020800" y="1390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162877</xdr:rowOff>
    </xdr:from>
    <xdr:to>
      <xdr:col>19</xdr:col>
      <xdr:colOff>533400</xdr:colOff>
      <xdr:row>88</xdr:row>
      <xdr:rowOff>93027</xdr:rowOff>
    </xdr:to>
    <xdr:sp macro="" textlink="">
      <xdr:nvSpPr>
        <xdr:cNvPr id="281" name="円/楕円 280"/>
        <xdr:cNvSpPr/>
      </xdr:nvSpPr>
      <xdr:spPr>
        <a:xfrm>
          <a:off x="13462000" y="1507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77804</xdr:rowOff>
    </xdr:from>
    <xdr:ext cx="762000" cy="259045"/>
    <xdr:sp macro="" textlink="">
      <xdr:nvSpPr>
        <xdr:cNvPr id="282" name="テキスト ボックス 281"/>
        <xdr:cNvSpPr txBox="1"/>
      </xdr:nvSpPr>
      <xdr:spPr>
        <a:xfrm>
          <a:off x="13131800" y="15165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52/128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a:t>
          </a:r>
          <a:r>
            <a:rPr kumimoji="1" lang="en-US" altLang="ja-JP" sz="1300">
              <a:latin typeface="ＭＳ Ｐゴシック"/>
            </a:rPr>
            <a:t>0.61</a:t>
          </a:r>
          <a:r>
            <a:rPr kumimoji="1" lang="ja-JP" altLang="en-US" sz="1300">
              <a:latin typeface="ＭＳ Ｐゴシック"/>
            </a:rPr>
            <a:t>ポイント下回り、福島県平均を</a:t>
          </a:r>
          <a:r>
            <a:rPr kumimoji="1" lang="en-US" altLang="ja-JP" sz="1300">
              <a:latin typeface="ＭＳ Ｐゴシック"/>
            </a:rPr>
            <a:t>1.58</a:t>
          </a:r>
          <a:r>
            <a:rPr kumimoji="1" lang="ja-JP" altLang="en-US" sz="1300">
              <a:latin typeface="ＭＳ Ｐゴシック"/>
            </a:rPr>
            <a:t>ポイント上回り、前年度と比較して</a:t>
          </a:r>
          <a:r>
            <a:rPr kumimoji="1" lang="en-US" altLang="ja-JP" sz="1300">
              <a:latin typeface="ＭＳ Ｐゴシック"/>
            </a:rPr>
            <a:t>0.1</a:t>
          </a:r>
          <a:r>
            <a:rPr kumimoji="1" lang="ja-JP" altLang="en-US" sz="1300">
              <a:latin typeface="ＭＳ Ｐゴシック"/>
            </a:rPr>
            <a:t>ポイント上昇している状況である。</a:t>
          </a:r>
          <a:endParaRPr kumimoji="1" lang="en-US" altLang="ja-JP" sz="1300">
            <a:latin typeface="ＭＳ Ｐゴシック"/>
          </a:endParaRPr>
        </a:p>
        <a:p>
          <a:r>
            <a:rPr kumimoji="1" lang="ja-JP" altLang="en-US" sz="1300">
              <a:latin typeface="ＭＳ Ｐゴシック"/>
            </a:rPr>
            <a:t>　前年度から上昇した要因は人口減少と職員数の増加である。</a:t>
          </a:r>
          <a:endParaRPr kumimoji="1" lang="en-US" altLang="ja-JP" sz="1300">
            <a:latin typeface="ＭＳ Ｐゴシック"/>
          </a:endParaRPr>
        </a:p>
        <a:p>
          <a:r>
            <a:rPr kumimoji="1" lang="ja-JP" altLang="en-US" sz="1300">
              <a:latin typeface="ＭＳ Ｐゴシック"/>
            </a:rPr>
            <a:t>　今後も定員適正化計画に則り、定員モデルや類似団体の職員数を勘案し事務事業の効率化と組織機構の簡素合理化を図ることにより定員規模の適正化に努める。</a:t>
          </a:r>
          <a:endParaRPr kumimoji="1" lang="en-US" altLang="ja-JP"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123916</xdr:rowOff>
    </xdr:to>
    <xdr:cxnSp macro="">
      <xdr:nvCxnSpPr>
        <xdr:cNvPr id="314" name="直線コネクタ 313"/>
        <xdr:cNvCxnSpPr/>
      </xdr:nvCxnSpPr>
      <xdr:spPr>
        <a:xfrm flipV="1">
          <a:off x="17018000" y="10117062"/>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95993</xdr:rowOff>
    </xdr:from>
    <xdr:ext cx="762000" cy="259045"/>
    <xdr:sp macro="" textlink="">
      <xdr:nvSpPr>
        <xdr:cNvPr id="315" name="定員管理の状況最小値テキスト"/>
        <xdr:cNvSpPr txBox="1"/>
      </xdr:nvSpPr>
      <xdr:spPr>
        <a:xfrm>
          <a:off x="17106900" y="1141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16.11</a:t>
          </a:r>
          <a:endParaRPr kumimoji="1" lang="ja-JP" altLang="en-US" sz="1000" b="1">
            <a:latin typeface="ＭＳ Ｐゴシック"/>
          </a:endParaRPr>
        </a:p>
      </xdr:txBody>
    </xdr:sp>
    <xdr:clientData/>
  </xdr:oneCellAnchor>
  <xdr:twoCellAnchor>
    <xdr:from>
      <xdr:col>24</xdr:col>
      <xdr:colOff>469900</xdr:colOff>
      <xdr:row>66</xdr:row>
      <xdr:rowOff>123916</xdr:rowOff>
    </xdr:from>
    <xdr:to>
      <xdr:col>24</xdr:col>
      <xdr:colOff>647700</xdr:colOff>
      <xdr:row>66</xdr:row>
      <xdr:rowOff>123916</xdr:rowOff>
    </xdr:to>
    <xdr:cxnSp macro="">
      <xdr:nvCxnSpPr>
        <xdr:cNvPr id="316" name="直線コネクタ 315"/>
        <xdr:cNvCxnSpPr/>
      </xdr:nvCxnSpPr>
      <xdr:spPr>
        <a:xfrm>
          <a:off x="16929100" y="1143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17"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18" name="直線コネクタ 317"/>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21469</xdr:rowOff>
    </xdr:from>
    <xdr:to>
      <xdr:col>24</xdr:col>
      <xdr:colOff>558800</xdr:colOff>
      <xdr:row>62</xdr:row>
      <xdr:rowOff>32959</xdr:rowOff>
    </xdr:to>
    <xdr:cxnSp macro="">
      <xdr:nvCxnSpPr>
        <xdr:cNvPr id="319" name="直線コネクタ 318"/>
        <xdr:cNvCxnSpPr/>
      </xdr:nvCxnSpPr>
      <xdr:spPr>
        <a:xfrm>
          <a:off x="16179800" y="10651369"/>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24328</xdr:rowOff>
    </xdr:from>
    <xdr:ext cx="762000" cy="259045"/>
    <xdr:sp macro="" textlink="">
      <xdr:nvSpPr>
        <xdr:cNvPr id="320" name="定員管理の状況平均値テキスト"/>
        <xdr:cNvSpPr txBox="1"/>
      </xdr:nvSpPr>
      <xdr:spPr>
        <a:xfrm>
          <a:off x="17106900" y="10654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52251</xdr:rowOff>
    </xdr:from>
    <xdr:to>
      <xdr:col>24</xdr:col>
      <xdr:colOff>609600</xdr:colOff>
      <xdr:row>62</xdr:row>
      <xdr:rowOff>153851</xdr:rowOff>
    </xdr:to>
    <xdr:sp macro="" textlink="">
      <xdr:nvSpPr>
        <xdr:cNvPr id="321" name="フローチャート : 判断 320"/>
        <xdr:cNvSpPr/>
      </xdr:nvSpPr>
      <xdr:spPr>
        <a:xfrm>
          <a:off x="169672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165342</xdr:rowOff>
    </xdr:from>
    <xdr:to>
      <xdr:col>23</xdr:col>
      <xdr:colOff>406400</xdr:colOff>
      <xdr:row>62</xdr:row>
      <xdr:rowOff>21469</xdr:rowOff>
    </xdr:to>
    <xdr:cxnSp macro="">
      <xdr:nvCxnSpPr>
        <xdr:cNvPr id="322" name="直線コネクタ 321"/>
        <xdr:cNvCxnSpPr/>
      </xdr:nvCxnSpPr>
      <xdr:spPr>
        <a:xfrm>
          <a:off x="15290800" y="10623792"/>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149013</xdr:rowOff>
    </xdr:from>
    <xdr:to>
      <xdr:col>23</xdr:col>
      <xdr:colOff>457200</xdr:colOff>
      <xdr:row>62</xdr:row>
      <xdr:rowOff>79163</xdr:rowOff>
    </xdr:to>
    <xdr:sp macro="" textlink="">
      <xdr:nvSpPr>
        <xdr:cNvPr id="323" name="フローチャート : 判断 322"/>
        <xdr:cNvSpPr/>
      </xdr:nvSpPr>
      <xdr:spPr>
        <a:xfrm>
          <a:off x="16129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63940</xdr:rowOff>
    </xdr:from>
    <xdr:ext cx="736600" cy="259045"/>
    <xdr:sp macro="" textlink="">
      <xdr:nvSpPr>
        <xdr:cNvPr id="324" name="テキスト ボックス 323"/>
        <xdr:cNvSpPr txBox="1"/>
      </xdr:nvSpPr>
      <xdr:spPr>
        <a:xfrm>
          <a:off x="15798800" y="10693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165342</xdr:rowOff>
    </xdr:from>
    <xdr:to>
      <xdr:col>22</xdr:col>
      <xdr:colOff>203200</xdr:colOff>
      <xdr:row>62</xdr:row>
      <xdr:rowOff>31810</xdr:rowOff>
    </xdr:to>
    <xdr:cxnSp macro="">
      <xdr:nvCxnSpPr>
        <xdr:cNvPr id="325" name="直線コネクタ 324"/>
        <xdr:cNvCxnSpPr/>
      </xdr:nvCxnSpPr>
      <xdr:spPr>
        <a:xfrm flipV="1">
          <a:off x="14401800" y="10623792"/>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117082</xdr:rowOff>
    </xdr:from>
    <xdr:to>
      <xdr:col>22</xdr:col>
      <xdr:colOff>254000</xdr:colOff>
      <xdr:row>61</xdr:row>
      <xdr:rowOff>47232</xdr:rowOff>
    </xdr:to>
    <xdr:sp macro="" textlink="">
      <xdr:nvSpPr>
        <xdr:cNvPr id="326" name="フローチャート : 判断 325"/>
        <xdr:cNvSpPr/>
      </xdr:nvSpPr>
      <xdr:spPr>
        <a:xfrm>
          <a:off x="15240000" y="1040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57409</xdr:rowOff>
    </xdr:from>
    <xdr:ext cx="762000" cy="259045"/>
    <xdr:sp macro="" textlink="">
      <xdr:nvSpPr>
        <xdr:cNvPr id="327" name="テキスト ボックス 326"/>
        <xdr:cNvSpPr txBox="1"/>
      </xdr:nvSpPr>
      <xdr:spPr>
        <a:xfrm>
          <a:off x="14909800" y="10172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7.54</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30662</xdr:rowOff>
    </xdr:from>
    <xdr:to>
      <xdr:col>21</xdr:col>
      <xdr:colOff>0</xdr:colOff>
      <xdr:row>62</xdr:row>
      <xdr:rowOff>31810</xdr:rowOff>
    </xdr:to>
    <xdr:cxnSp macro="">
      <xdr:nvCxnSpPr>
        <xdr:cNvPr id="328" name="直線コネクタ 327"/>
        <xdr:cNvCxnSpPr/>
      </xdr:nvCxnSpPr>
      <xdr:spPr>
        <a:xfrm>
          <a:off x="13512800" y="10660562"/>
          <a:ext cx="889000" cy="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115933</xdr:rowOff>
    </xdr:from>
    <xdr:to>
      <xdr:col>21</xdr:col>
      <xdr:colOff>50800</xdr:colOff>
      <xdr:row>61</xdr:row>
      <xdr:rowOff>46083</xdr:rowOff>
    </xdr:to>
    <xdr:sp macro="" textlink="">
      <xdr:nvSpPr>
        <xdr:cNvPr id="329" name="フローチャート : 判断 328"/>
        <xdr:cNvSpPr/>
      </xdr:nvSpPr>
      <xdr:spPr>
        <a:xfrm>
          <a:off x="14351000" y="1040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56260</xdr:rowOff>
    </xdr:from>
    <xdr:ext cx="762000" cy="259045"/>
    <xdr:sp macro="" textlink="">
      <xdr:nvSpPr>
        <xdr:cNvPr id="330" name="テキスト ボックス 329"/>
        <xdr:cNvSpPr txBox="1"/>
      </xdr:nvSpPr>
      <xdr:spPr>
        <a:xfrm>
          <a:off x="14020800" y="10171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7.53</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119380</xdr:rowOff>
    </xdr:from>
    <xdr:to>
      <xdr:col>19</xdr:col>
      <xdr:colOff>533400</xdr:colOff>
      <xdr:row>61</xdr:row>
      <xdr:rowOff>49530</xdr:rowOff>
    </xdr:to>
    <xdr:sp macro="" textlink="">
      <xdr:nvSpPr>
        <xdr:cNvPr id="331" name="フローチャート : 判断 330"/>
        <xdr:cNvSpPr/>
      </xdr:nvSpPr>
      <xdr:spPr>
        <a:xfrm>
          <a:off x="13462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59707</xdr:rowOff>
    </xdr:from>
    <xdr:ext cx="762000" cy="259045"/>
    <xdr:sp macro="" textlink="">
      <xdr:nvSpPr>
        <xdr:cNvPr id="332" name="テキスト ボックス 331"/>
        <xdr:cNvSpPr txBox="1"/>
      </xdr:nvSpPr>
      <xdr:spPr>
        <a:xfrm>
          <a:off x="13131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153609</xdr:rowOff>
    </xdr:from>
    <xdr:to>
      <xdr:col>24</xdr:col>
      <xdr:colOff>609600</xdr:colOff>
      <xdr:row>62</xdr:row>
      <xdr:rowOff>83759</xdr:rowOff>
    </xdr:to>
    <xdr:sp macro="" textlink="">
      <xdr:nvSpPr>
        <xdr:cNvPr id="338" name="円/楕円 337"/>
        <xdr:cNvSpPr/>
      </xdr:nvSpPr>
      <xdr:spPr>
        <a:xfrm>
          <a:off x="16967200" y="1061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170136</xdr:rowOff>
    </xdr:from>
    <xdr:ext cx="762000" cy="259045"/>
    <xdr:sp macro="" textlink="">
      <xdr:nvSpPr>
        <xdr:cNvPr id="339" name="定員管理の状況該当値テキスト"/>
        <xdr:cNvSpPr txBox="1"/>
      </xdr:nvSpPr>
      <xdr:spPr>
        <a:xfrm>
          <a:off x="17106900" y="10457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142119</xdr:rowOff>
    </xdr:from>
    <xdr:to>
      <xdr:col>23</xdr:col>
      <xdr:colOff>457200</xdr:colOff>
      <xdr:row>62</xdr:row>
      <xdr:rowOff>72269</xdr:rowOff>
    </xdr:to>
    <xdr:sp macro="" textlink="">
      <xdr:nvSpPr>
        <xdr:cNvPr id="340" name="円/楕円 339"/>
        <xdr:cNvSpPr/>
      </xdr:nvSpPr>
      <xdr:spPr>
        <a:xfrm>
          <a:off x="16129000" y="1060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82446</xdr:rowOff>
    </xdr:from>
    <xdr:ext cx="736600" cy="259045"/>
    <xdr:sp macro="" textlink="">
      <xdr:nvSpPr>
        <xdr:cNvPr id="341" name="テキスト ボックス 340"/>
        <xdr:cNvSpPr txBox="1"/>
      </xdr:nvSpPr>
      <xdr:spPr>
        <a:xfrm>
          <a:off x="15798800" y="10369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114542</xdr:rowOff>
    </xdr:from>
    <xdr:to>
      <xdr:col>22</xdr:col>
      <xdr:colOff>254000</xdr:colOff>
      <xdr:row>62</xdr:row>
      <xdr:rowOff>44692</xdr:rowOff>
    </xdr:to>
    <xdr:sp macro="" textlink="">
      <xdr:nvSpPr>
        <xdr:cNvPr id="342" name="円/楕円 341"/>
        <xdr:cNvSpPr/>
      </xdr:nvSpPr>
      <xdr:spPr>
        <a:xfrm>
          <a:off x="15240000" y="1057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29469</xdr:rowOff>
    </xdr:from>
    <xdr:ext cx="762000" cy="259045"/>
    <xdr:sp macro="" textlink="">
      <xdr:nvSpPr>
        <xdr:cNvPr id="343" name="テキスト ボックス 342"/>
        <xdr:cNvSpPr txBox="1"/>
      </xdr:nvSpPr>
      <xdr:spPr>
        <a:xfrm>
          <a:off x="14909800" y="1065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152460</xdr:rowOff>
    </xdr:from>
    <xdr:to>
      <xdr:col>21</xdr:col>
      <xdr:colOff>50800</xdr:colOff>
      <xdr:row>62</xdr:row>
      <xdr:rowOff>82610</xdr:rowOff>
    </xdr:to>
    <xdr:sp macro="" textlink="">
      <xdr:nvSpPr>
        <xdr:cNvPr id="344" name="円/楕円 343"/>
        <xdr:cNvSpPr/>
      </xdr:nvSpPr>
      <xdr:spPr>
        <a:xfrm>
          <a:off x="14351000" y="1061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67387</xdr:rowOff>
    </xdr:from>
    <xdr:ext cx="762000" cy="259045"/>
    <xdr:sp macro="" textlink="">
      <xdr:nvSpPr>
        <xdr:cNvPr id="345" name="テキスト ボックス 344"/>
        <xdr:cNvSpPr txBox="1"/>
      </xdr:nvSpPr>
      <xdr:spPr>
        <a:xfrm>
          <a:off x="14020800" y="1069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151312</xdr:rowOff>
    </xdr:from>
    <xdr:to>
      <xdr:col>19</xdr:col>
      <xdr:colOff>533400</xdr:colOff>
      <xdr:row>62</xdr:row>
      <xdr:rowOff>81462</xdr:rowOff>
    </xdr:to>
    <xdr:sp macro="" textlink="">
      <xdr:nvSpPr>
        <xdr:cNvPr id="346" name="円/楕円 345"/>
        <xdr:cNvSpPr/>
      </xdr:nvSpPr>
      <xdr:spPr>
        <a:xfrm>
          <a:off x="13462000" y="1060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66239</xdr:rowOff>
    </xdr:from>
    <xdr:ext cx="762000" cy="259045"/>
    <xdr:sp macro="" textlink="">
      <xdr:nvSpPr>
        <xdr:cNvPr id="347" name="テキスト ボックス 346"/>
        <xdr:cNvSpPr txBox="1"/>
      </xdr:nvSpPr>
      <xdr:spPr>
        <a:xfrm>
          <a:off x="13131800" y="106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53/128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類似団体平均を</a:t>
          </a:r>
          <a:r>
            <a:rPr kumimoji="1" lang="en-US" altLang="ja-JP" sz="1100">
              <a:latin typeface="ＭＳ Ｐゴシック"/>
            </a:rPr>
            <a:t>1.1</a:t>
          </a:r>
          <a:r>
            <a:rPr kumimoji="1" lang="ja-JP" altLang="en-US" sz="1100">
              <a:latin typeface="ＭＳ Ｐゴシック"/>
            </a:rPr>
            <a:t>ポイント下回り、福島県平均を</a:t>
          </a:r>
          <a:r>
            <a:rPr kumimoji="1" lang="en-US" altLang="ja-JP" sz="1100">
              <a:latin typeface="ＭＳ Ｐゴシック"/>
            </a:rPr>
            <a:t>1.8</a:t>
          </a:r>
          <a:r>
            <a:rPr kumimoji="1" lang="ja-JP" altLang="en-US" sz="1100">
              <a:latin typeface="ＭＳ Ｐゴシック"/>
            </a:rPr>
            <a:t>ポイント上回る状況であるが、前年度と比較して</a:t>
          </a:r>
          <a:r>
            <a:rPr kumimoji="1" lang="en-US" altLang="ja-JP" sz="1100">
              <a:latin typeface="ＭＳ Ｐゴシック"/>
            </a:rPr>
            <a:t>2.6</a:t>
          </a:r>
          <a:r>
            <a:rPr kumimoji="1" lang="ja-JP" altLang="en-US" sz="1100">
              <a:latin typeface="ＭＳ Ｐゴシック"/>
            </a:rPr>
            <a:t>ポイント改善している状況である。</a:t>
          </a:r>
          <a:endParaRPr kumimoji="1" lang="en-US" altLang="ja-JP" sz="1100">
            <a:latin typeface="ＭＳ Ｐゴシック"/>
          </a:endParaRPr>
        </a:p>
        <a:p>
          <a:r>
            <a:rPr kumimoji="1" lang="ja-JP" altLang="en-US" sz="1100">
              <a:latin typeface="ＭＳ Ｐゴシック"/>
            </a:rPr>
            <a:t>　要因としては、債務負担行為に基づく支出予定額に係るもののうち、国営会津北部地区土地改良事業負担金が減少したこと、及び充当可能基金の残高が増加したことによるものである。</a:t>
          </a:r>
          <a:endParaRPr kumimoji="1" lang="en-US" altLang="ja-JP" sz="1100">
            <a:latin typeface="ＭＳ Ｐゴシック"/>
          </a:endParaRPr>
        </a:p>
        <a:p>
          <a:r>
            <a:rPr kumimoji="1" lang="ja-JP" altLang="en-US" sz="1100">
              <a:latin typeface="ＭＳ Ｐゴシック"/>
            </a:rPr>
            <a:t>　しかしながら、分母にあたる充当可能基金残高については平成</a:t>
          </a:r>
          <a:r>
            <a:rPr kumimoji="1" lang="en-US" altLang="ja-JP" sz="1100">
              <a:latin typeface="ＭＳ Ｐゴシック"/>
            </a:rPr>
            <a:t>29</a:t>
          </a:r>
          <a:r>
            <a:rPr kumimoji="1" lang="ja-JP" altLang="en-US" sz="1100">
              <a:latin typeface="ＭＳ Ｐゴシック"/>
            </a:rPr>
            <a:t>年度から財政調整基金、減債基金を取り崩す予定であり、基金残高の減により数値は上昇することが考えられるため、今後も新規発行の地方債の抑制、債務負担行為等の必要性について、十分に検討しながら財政の健全化に努める。</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62759</xdr:rowOff>
    </xdr:from>
    <xdr:to>
      <xdr:col>24</xdr:col>
      <xdr:colOff>558800</xdr:colOff>
      <xdr:row>45</xdr:row>
      <xdr:rowOff>9737</xdr:rowOff>
    </xdr:to>
    <xdr:cxnSp macro="">
      <xdr:nvCxnSpPr>
        <xdr:cNvPr id="376" name="直線コネクタ 375"/>
        <xdr:cNvCxnSpPr/>
      </xdr:nvCxnSpPr>
      <xdr:spPr>
        <a:xfrm flipV="1">
          <a:off x="17018000" y="623495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153264</xdr:rowOff>
    </xdr:from>
    <xdr:ext cx="762000" cy="259045"/>
    <xdr:sp macro="" textlink="">
      <xdr:nvSpPr>
        <xdr:cNvPr id="377"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76.8</a:t>
          </a:r>
          <a:endParaRPr kumimoji="1" lang="ja-JP" altLang="en-US" sz="1000" b="1">
            <a:latin typeface="ＭＳ Ｐゴシック"/>
          </a:endParaRPr>
        </a:p>
      </xdr:txBody>
    </xdr:sp>
    <xdr:clientData/>
  </xdr:oneCellAnchor>
  <xdr:twoCellAnchor>
    <xdr:from>
      <xdr:col>24</xdr:col>
      <xdr:colOff>469900</xdr:colOff>
      <xdr:row>45</xdr:row>
      <xdr:rowOff>9737</xdr:rowOff>
    </xdr:from>
    <xdr:to>
      <xdr:col>24</xdr:col>
      <xdr:colOff>647700</xdr:colOff>
      <xdr:row>45</xdr:row>
      <xdr:rowOff>9737</xdr:rowOff>
    </xdr:to>
    <xdr:cxnSp macro="">
      <xdr:nvCxnSpPr>
        <xdr:cNvPr id="378" name="直線コネクタ 377"/>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149136</xdr:rowOff>
    </xdr:from>
    <xdr:ext cx="762000" cy="259045"/>
    <xdr:sp macro="" textlink="">
      <xdr:nvSpPr>
        <xdr:cNvPr id="379" name="公債費負担の状況最大値テキスト"/>
        <xdr:cNvSpPr txBox="1"/>
      </xdr:nvSpPr>
      <xdr:spPr>
        <a:xfrm>
          <a:off x="17106900" y="597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62759</xdr:rowOff>
    </xdr:from>
    <xdr:to>
      <xdr:col>24</xdr:col>
      <xdr:colOff>647700</xdr:colOff>
      <xdr:row>36</xdr:row>
      <xdr:rowOff>62759</xdr:rowOff>
    </xdr:to>
    <xdr:cxnSp macro="">
      <xdr:nvCxnSpPr>
        <xdr:cNvPr id="380" name="直線コネクタ 379"/>
        <xdr:cNvCxnSpPr/>
      </xdr:nvCxnSpPr>
      <xdr:spPr>
        <a:xfrm>
          <a:off x="16929100" y="6234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15981</xdr:rowOff>
    </xdr:from>
    <xdr:to>
      <xdr:col>24</xdr:col>
      <xdr:colOff>558800</xdr:colOff>
      <xdr:row>37</xdr:row>
      <xdr:rowOff>68263</xdr:rowOff>
    </xdr:to>
    <xdr:cxnSp macro="">
      <xdr:nvCxnSpPr>
        <xdr:cNvPr id="381" name="直線コネクタ 380"/>
        <xdr:cNvCxnSpPr/>
      </xdr:nvCxnSpPr>
      <xdr:spPr>
        <a:xfrm flipV="1">
          <a:off x="16179800" y="6359631"/>
          <a:ext cx="8382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758</xdr:rowOff>
    </xdr:from>
    <xdr:ext cx="762000" cy="259045"/>
    <xdr:sp macro="" textlink="">
      <xdr:nvSpPr>
        <xdr:cNvPr id="382" name="公債費負担の状況平均値テキスト"/>
        <xdr:cNvSpPr txBox="1"/>
      </xdr:nvSpPr>
      <xdr:spPr>
        <a:xfrm>
          <a:off x="17106900" y="63444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36</xdr:row>
      <xdr:rowOff>158750</xdr:rowOff>
    </xdr:from>
    <xdr:to>
      <xdr:col>24</xdr:col>
      <xdr:colOff>609600</xdr:colOff>
      <xdr:row>37</xdr:row>
      <xdr:rowOff>88900</xdr:rowOff>
    </xdr:to>
    <xdr:sp macro="" textlink="">
      <xdr:nvSpPr>
        <xdr:cNvPr id="383" name="フローチャート : 判断 382"/>
        <xdr:cNvSpPr/>
      </xdr:nvSpPr>
      <xdr:spPr>
        <a:xfrm>
          <a:off x="169672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68263</xdr:rowOff>
    </xdr:from>
    <xdr:to>
      <xdr:col>23</xdr:col>
      <xdr:colOff>406400</xdr:colOff>
      <xdr:row>37</xdr:row>
      <xdr:rowOff>96414</xdr:rowOff>
    </xdr:to>
    <xdr:cxnSp macro="">
      <xdr:nvCxnSpPr>
        <xdr:cNvPr id="384" name="直線コネクタ 383"/>
        <xdr:cNvCxnSpPr/>
      </xdr:nvCxnSpPr>
      <xdr:spPr>
        <a:xfrm flipV="1">
          <a:off x="15290800" y="6411913"/>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36</xdr:row>
      <xdr:rowOff>148696</xdr:rowOff>
    </xdr:from>
    <xdr:to>
      <xdr:col>23</xdr:col>
      <xdr:colOff>457200</xdr:colOff>
      <xdr:row>37</xdr:row>
      <xdr:rowOff>78846</xdr:rowOff>
    </xdr:to>
    <xdr:sp macro="" textlink="">
      <xdr:nvSpPr>
        <xdr:cNvPr id="385" name="フローチャート : 判断 384"/>
        <xdr:cNvSpPr/>
      </xdr:nvSpPr>
      <xdr:spPr>
        <a:xfrm>
          <a:off x="16129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89023</xdr:rowOff>
    </xdr:from>
    <xdr:ext cx="736600" cy="259045"/>
    <xdr:sp macro="" textlink="">
      <xdr:nvSpPr>
        <xdr:cNvPr id="386" name="テキスト ボックス 385"/>
        <xdr:cNvSpPr txBox="1"/>
      </xdr:nvSpPr>
      <xdr:spPr>
        <a:xfrm>
          <a:off x="15798800" y="6089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96414</xdr:rowOff>
    </xdr:from>
    <xdr:to>
      <xdr:col>22</xdr:col>
      <xdr:colOff>203200</xdr:colOff>
      <xdr:row>37</xdr:row>
      <xdr:rowOff>138642</xdr:rowOff>
    </xdr:to>
    <xdr:cxnSp macro="">
      <xdr:nvCxnSpPr>
        <xdr:cNvPr id="387" name="直線コネクタ 386"/>
        <xdr:cNvCxnSpPr/>
      </xdr:nvCxnSpPr>
      <xdr:spPr>
        <a:xfrm flipV="1">
          <a:off x="14401800" y="6440064"/>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36</xdr:row>
      <xdr:rowOff>128588</xdr:rowOff>
    </xdr:from>
    <xdr:to>
      <xdr:col>22</xdr:col>
      <xdr:colOff>254000</xdr:colOff>
      <xdr:row>37</xdr:row>
      <xdr:rowOff>58738</xdr:rowOff>
    </xdr:to>
    <xdr:sp macro="" textlink="">
      <xdr:nvSpPr>
        <xdr:cNvPr id="388" name="フローチャート : 判断 387"/>
        <xdr:cNvSpPr/>
      </xdr:nvSpPr>
      <xdr:spPr>
        <a:xfrm>
          <a:off x="15240000" y="6300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68915</xdr:rowOff>
    </xdr:from>
    <xdr:ext cx="762000" cy="259045"/>
    <xdr:sp macro="" textlink="">
      <xdr:nvSpPr>
        <xdr:cNvPr id="389" name="テキスト ボックス 388"/>
        <xdr:cNvSpPr txBox="1"/>
      </xdr:nvSpPr>
      <xdr:spPr>
        <a:xfrm>
          <a:off x="14909800" y="606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136631</xdr:rowOff>
    </xdr:from>
    <xdr:to>
      <xdr:col>21</xdr:col>
      <xdr:colOff>0</xdr:colOff>
      <xdr:row>37</xdr:row>
      <xdr:rowOff>138642</xdr:rowOff>
    </xdr:to>
    <xdr:cxnSp macro="">
      <xdr:nvCxnSpPr>
        <xdr:cNvPr id="390" name="直線コネクタ 389"/>
        <xdr:cNvCxnSpPr/>
      </xdr:nvCxnSpPr>
      <xdr:spPr>
        <a:xfrm>
          <a:off x="13512800" y="6480281"/>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36</xdr:row>
      <xdr:rowOff>150707</xdr:rowOff>
    </xdr:from>
    <xdr:to>
      <xdr:col>21</xdr:col>
      <xdr:colOff>50800</xdr:colOff>
      <xdr:row>37</xdr:row>
      <xdr:rowOff>80857</xdr:rowOff>
    </xdr:to>
    <xdr:sp macro="" textlink="">
      <xdr:nvSpPr>
        <xdr:cNvPr id="391" name="フローチャート : 判断 390"/>
        <xdr:cNvSpPr/>
      </xdr:nvSpPr>
      <xdr:spPr>
        <a:xfrm>
          <a:off x="14351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91034</xdr:rowOff>
    </xdr:from>
    <xdr:ext cx="762000" cy="259045"/>
    <xdr:sp macro="" textlink="">
      <xdr:nvSpPr>
        <xdr:cNvPr id="392" name="テキスト ボックス 391"/>
        <xdr:cNvSpPr txBox="1"/>
      </xdr:nvSpPr>
      <xdr:spPr>
        <a:xfrm>
          <a:off x="14020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36</xdr:row>
      <xdr:rowOff>166793</xdr:rowOff>
    </xdr:from>
    <xdr:to>
      <xdr:col>19</xdr:col>
      <xdr:colOff>533400</xdr:colOff>
      <xdr:row>37</xdr:row>
      <xdr:rowOff>96943</xdr:rowOff>
    </xdr:to>
    <xdr:sp macro="" textlink="">
      <xdr:nvSpPr>
        <xdr:cNvPr id="393" name="フローチャート : 判断 392"/>
        <xdr:cNvSpPr/>
      </xdr:nvSpPr>
      <xdr:spPr>
        <a:xfrm>
          <a:off x="13462000" y="6338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107120</xdr:rowOff>
    </xdr:from>
    <xdr:ext cx="762000" cy="259045"/>
    <xdr:sp macro="" textlink="">
      <xdr:nvSpPr>
        <xdr:cNvPr id="394" name="テキスト ボックス 393"/>
        <xdr:cNvSpPr txBox="1"/>
      </xdr:nvSpPr>
      <xdr:spPr>
        <a:xfrm>
          <a:off x="13131800" y="6107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36</xdr:row>
      <xdr:rowOff>136631</xdr:rowOff>
    </xdr:from>
    <xdr:to>
      <xdr:col>24</xdr:col>
      <xdr:colOff>609600</xdr:colOff>
      <xdr:row>37</xdr:row>
      <xdr:rowOff>66781</xdr:rowOff>
    </xdr:to>
    <xdr:sp macro="" textlink="">
      <xdr:nvSpPr>
        <xdr:cNvPr id="400" name="円/楕円 399"/>
        <xdr:cNvSpPr/>
      </xdr:nvSpPr>
      <xdr:spPr>
        <a:xfrm>
          <a:off x="16967200" y="630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57908</xdr:rowOff>
    </xdr:from>
    <xdr:ext cx="762000" cy="259045"/>
    <xdr:sp macro="" textlink="">
      <xdr:nvSpPr>
        <xdr:cNvPr id="401" name="公債費負担の状況該当値テキスト"/>
        <xdr:cNvSpPr txBox="1"/>
      </xdr:nvSpPr>
      <xdr:spPr>
        <a:xfrm>
          <a:off x="17106900" y="6230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17463</xdr:rowOff>
    </xdr:from>
    <xdr:to>
      <xdr:col>23</xdr:col>
      <xdr:colOff>457200</xdr:colOff>
      <xdr:row>37</xdr:row>
      <xdr:rowOff>119063</xdr:rowOff>
    </xdr:to>
    <xdr:sp macro="" textlink="">
      <xdr:nvSpPr>
        <xdr:cNvPr id="402" name="円/楕円 401"/>
        <xdr:cNvSpPr/>
      </xdr:nvSpPr>
      <xdr:spPr>
        <a:xfrm>
          <a:off x="16129000" y="636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103840</xdr:rowOff>
    </xdr:from>
    <xdr:ext cx="736600" cy="259045"/>
    <xdr:sp macro="" textlink="">
      <xdr:nvSpPr>
        <xdr:cNvPr id="403" name="テキスト ボックス 402"/>
        <xdr:cNvSpPr txBox="1"/>
      </xdr:nvSpPr>
      <xdr:spPr>
        <a:xfrm>
          <a:off x="15798800" y="6447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45614</xdr:rowOff>
    </xdr:from>
    <xdr:to>
      <xdr:col>22</xdr:col>
      <xdr:colOff>254000</xdr:colOff>
      <xdr:row>37</xdr:row>
      <xdr:rowOff>147214</xdr:rowOff>
    </xdr:to>
    <xdr:sp macro="" textlink="">
      <xdr:nvSpPr>
        <xdr:cNvPr id="404" name="円/楕円 403"/>
        <xdr:cNvSpPr/>
      </xdr:nvSpPr>
      <xdr:spPr>
        <a:xfrm>
          <a:off x="15240000" y="638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131991</xdr:rowOff>
    </xdr:from>
    <xdr:ext cx="762000" cy="259045"/>
    <xdr:sp macro="" textlink="">
      <xdr:nvSpPr>
        <xdr:cNvPr id="405" name="テキスト ボックス 404"/>
        <xdr:cNvSpPr txBox="1"/>
      </xdr:nvSpPr>
      <xdr:spPr>
        <a:xfrm>
          <a:off x="14909800" y="6475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87842</xdr:rowOff>
    </xdr:from>
    <xdr:to>
      <xdr:col>21</xdr:col>
      <xdr:colOff>50800</xdr:colOff>
      <xdr:row>38</xdr:row>
      <xdr:rowOff>17991</xdr:rowOff>
    </xdr:to>
    <xdr:sp macro="" textlink="">
      <xdr:nvSpPr>
        <xdr:cNvPr id="406" name="円/楕円 405"/>
        <xdr:cNvSpPr/>
      </xdr:nvSpPr>
      <xdr:spPr>
        <a:xfrm>
          <a:off x="14351000" y="64314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2769</xdr:rowOff>
    </xdr:from>
    <xdr:ext cx="762000" cy="259045"/>
    <xdr:sp macro="" textlink="">
      <xdr:nvSpPr>
        <xdr:cNvPr id="407" name="テキスト ボックス 406"/>
        <xdr:cNvSpPr txBox="1"/>
      </xdr:nvSpPr>
      <xdr:spPr>
        <a:xfrm>
          <a:off x="14020800" y="6517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85831</xdr:rowOff>
    </xdr:from>
    <xdr:to>
      <xdr:col>19</xdr:col>
      <xdr:colOff>533400</xdr:colOff>
      <xdr:row>38</xdr:row>
      <xdr:rowOff>15980</xdr:rowOff>
    </xdr:to>
    <xdr:sp macro="" textlink="">
      <xdr:nvSpPr>
        <xdr:cNvPr id="408" name="円/楕円 407"/>
        <xdr:cNvSpPr/>
      </xdr:nvSpPr>
      <xdr:spPr>
        <a:xfrm>
          <a:off x="13462000" y="642948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758</xdr:rowOff>
    </xdr:from>
    <xdr:ext cx="762000" cy="259045"/>
    <xdr:sp macro="" textlink="">
      <xdr:nvSpPr>
        <xdr:cNvPr id="409" name="テキスト ボックス 408"/>
        <xdr:cNvSpPr txBox="1"/>
      </xdr:nvSpPr>
      <xdr:spPr>
        <a:xfrm>
          <a:off x="13131800" y="6515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[45.5%]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55/128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類似団体平均を</a:t>
          </a:r>
          <a:r>
            <a:rPr kumimoji="1" lang="en-US" altLang="ja-JP" sz="1300" baseline="0">
              <a:latin typeface="ＭＳ Ｐゴシック"/>
            </a:rPr>
            <a:t>9.1</a:t>
          </a:r>
          <a:r>
            <a:rPr kumimoji="1" lang="ja-JP" altLang="en-US" sz="1300" baseline="0">
              <a:latin typeface="ＭＳ Ｐゴシック"/>
            </a:rPr>
            <a:t>ポイント下回り、前年度と比較して</a:t>
          </a:r>
          <a:r>
            <a:rPr kumimoji="1" lang="en-US" altLang="ja-JP" sz="1300" baseline="0">
              <a:latin typeface="ＭＳ Ｐゴシック"/>
            </a:rPr>
            <a:t>0.3</a:t>
          </a:r>
          <a:r>
            <a:rPr kumimoji="1" lang="ja-JP" altLang="en-US" sz="1300" baseline="0">
              <a:latin typeface="ＭＳ Ｐゴシック"/>
            </a:rPr>
            <a:t>ポイント上昇している状況である。</a:t>
          </a:r>
          <a:endParaRPr kumimoji="1" lang="en-US" altLang="ja-JP" sz="1300" baseline="0">
            <a:latin typeface="ＭＳ Ｐゴシック"/>
          </a:endParaRPr>
        </a:p>
        <a:p>
          <a:r>
            <a:rPr kumimoji="1" lang="ja-JP" altLang="en-US" sz="1300" baseline="0">
              <a:latin typeface="ＭＳ Ｐゴシック"/>
            </a:rPr>
            <a:t>　これは、中学校整備事業などの実施にともなう合併特例債の発行額が増加したことに起因して地方債残高が増加したことと、充当基金残高が僅かながら減少したことが大きな要因である。</a:t>
          </a:r>
          <a:endParaRPr kumimoji="1" lang="en-US" altLang="ja-JP" sz="1300" baseline="0">
            <a:latin typeface="ＭＳ Ｐゴシック"/>
          </a:endParaRPr>
        </a:p>
        <a:p>
          <a:r>
            <a:rPr kumimoji="1" lang="ja-JP" altLang="en-US" sz="1300" baseline="0">
              <a:latin typeface="ＭＳ Ｐゴシック"/>
            </a:rPr>
            <a:t>　将来負担比率は低下傾向にあるものの、今後も新規発行の地方債の抑制、債務負担行為の新規設定などの必要性を十分検討しながら財政の健全化に努める。</a:t>
          </a:r>
          <a:endParaRPr kumimoji="1" lang="en-US" altLang="ja-JP" sz="1300" baseline="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113005</xdr:rowOff>
    </xdr:to>
    <xdr:cxnSp macro="">
      <xdr:nvCxnSpPr>
        <xdr:cNvPr id="436" name="直線コネクタ 435"/>
        <xdr:cNvCxnSpPr/>
      </xdr:nvCxnSpPr>
      <xdr:spPr>
        <a:xfrm flipV="1">
          <a:off x="17018000" y="2451100"/>
          <a:ext cx="0" cy="1433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85082</xdr:rowOff>
    </xdr:from>
    <xdr:ext cx="762000" cy="259045"/>
    <xdr:sp macro="" textlink="">
      <xdr:nvSpPr>
        <xdr:cNvPr id="437" name="将来負担の状況最小値テキスト"/>
        <xdr:cNvSpPr txBox="1"/>
      </xdr:nvSpPr>
      <xdr:spPr>
        <a:xfrm>
          <a:off x="17106900" y="385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594.2</a:t>
          </a:r>
          <a:endParaRPr kumimoji="1" lang="ja-JP" altLang="en-US" sz="1000" b="1">
            <a:latin typeface="ＭＳ Ｐゴシック"/>
          </a:endParaRPr>
        </a:p>
      </xdr:txBody>
    </xdr:sp>
    <xdr:clientData/>
  </xdr:oneCellAnchor>
  <xdr:twoCellAnchor>
    <xdr:from>
      <xdr:col>24</xdr:col>
      <xdr:colOff>469900</xdr:colOff>
      <xdr:row>22</xdr:row>
      <xdr:rowOff>113005</xdr:rowOff>
    </xdr:from>
    <xdr:to>
      <xdr:col>24</xdr:col>
      <xdr:colOff>647700</xdr:colOff>
      <xdr:row>22</xdr:row>
      <xdr:rowOff>113005</xdr:rowOff>
    </xdr:to>
    <xdr:cxnSp macro="">
      <xdr:nvCxnSpPr>
        <xdr:cNvPr id="438" name="直線コネクタ 437"/>
        <xdr:cNvCxnSpPr/>
      </xdr:nvCxnSpPr>
      <xdr:spPr>
        <a:xfrm>
          <a:off x="16929100" y="388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159868</xdr:rowOff>
    </xdr:from>
    <xdr:to>
      <xdr:col>24</xdr:col>
      <xdr:colOff>558800</xdr:colOff>
      <xdr:row>14</xdr:row>
      <xdr:rowOff>160592</xdr:rowOff>
    </xdr:to>
    <xdr:cxnSp macro="">
      <xdr:nvCxnSpPr>
        <xdr:cNvPr id="441" name="直線コネクタ 440"/>
        <xdr:cNvCxnSpPr/>
      </xdr:nvCxnSpPr>
      <xdr:spPr>
        <a:xfrm>
          <a:off x="16179800" y="2560168"/>
          <a:ext cx="8382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145369</xdr:rowOff>
    </xdr:from>
    <xdr:ext cx="762000" cy="259045"/>
    <xdr:sp macro="" textlink="">
      <xdr:nvSpPr>
        <xdr:cNvPr id="442" name="将来負担の状況平均値テキスト"/>
        <xdr:cNvSpPr txBox="1"/>
      </xdr:nvSpPr>
      <xdr:spPr>
        <a:xfrm>
          <a:off x="17106900" y="25456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131750</xdr:rowOff>
    </xdr:from>
    <xdr:to>
      <xdr:col>24</xdr:col>
      <xdr:colOff>609600</xdr:colOff>
      <xdr:row>15</xdr:row>
      <xdr:rowOff>61900</xdr:rowOff>
    </xdr:to>
    <xdr:sp macro="" textlink="">
      <xdr:nvSpPr>
        <xdr:cNvPr id="443" name="フローチャート : 判断 442"/>
        <xdr:cNvSpPr/>
      </xdr:nvSpPr>
      <xdr:spPr>
        <a:xfrm>
          <a:off x="169672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159868</xdr:rowOff>
    </xdr:from>
    <xdr:to>
      <xdr:col>23</xdr:col>
      <xdr:colOff>406400</xdr:colOff>
      <xdr:row>15</xdr:row>
      <xdr:rowOff>14961</xdr:rowOff>
    </xdr:to>
    <xdr:cxnSp macro="">
      <xdr:nvCxnSpPr>
        <xdr:cNvPr id="444" name="直線コネクタ 443"/>
        <xdr:cNvCxnSpPr/>
      </xdr:nvCxnSpPr>
      <xdr:spPr>
        <a:xfrm flipV="1">
          <a:off x="15290800" y="2560168"/>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79146</xdr:rowOff>
    </xdr:from>
    <xdr:to>
      <xdr:col>23</xdr:col>
      <xdr:colOff>457200</xdr:colOff>
      <xdr:row>15</xdr:row>
      <xdr:rowOff>9296</xdr:rowOff>
    </xdr:to>
    <xdr:sp macro="" textlink="">
      <xdr:nvSpPr>
        <xdr:cNvPr id="445" name="フローチャート : 判断 444"/>
        <xdr:cNvSpPr/>
      </xdr:nvSpPr>
      <xdr:spPr>
        <a:xfrm>
          <a:off x="16129000" y="24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19473</xdr:rowOff>
    </xdr:from>
    <xdr:ext cx="736600" cy="259045"/>
    <xdr:sp macro="" textlink="">
      <xdr:nvSpPr>
        <xdr:cNvPr id="446" name="テキスト ボックス 445"/>
        <xdr:cNvSpPr txBox="1"/>
      </xdr:nvSpPr>
      <xdr:spPr>
        <a:xfrm>
          <a:off x="15798800" y="2248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32.8</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14961</xdr:rowOff>
    </xdr:from>
    <xdr:to>
      <xdr:col>22</xdr:col>
      <xdr:colOff>203200</xdr:colOff>
      <xdr:row>15</xdr:row>
      <xdr:rowOff>44158</xdr:rowOff>
    </xdr:to>
    <xdr:cxnSp macro="">
      <xdr:nvCxnSpPr>
        <xdr:cNvPr id="447" name="直線コネクタ 446"/>
        <xdr:cNvCxnSpPr/>
      </xdr:nvCxnSpPr>
      <xdr:spPr>
        <a:xfrm flipV="1">
          <a:off x="14401800" y="2586711"/>
          <a:ext cx="889000" cy="29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79629</xdr:rowOff>
    </xdr:from>
    <xdr:to>
      <xdr:col>22</xdr:col>
      <xdr:colOff>254000</xdr:colOff>
      <xdr:row>15</xdr:row>
      <xdr:rowOff>9779</xdr:rowOff>
    </xdr:to>
    <xdr:sp macro="" textlink="">
      <xdr:nvSpPr>
        <xdr:cNvPr id="448" name="フローチャート : 判断 447"/>
        <xdr:cNvSpPr/>
      </xdr:nvSpPr>
      <xdr:spPr>
        <a:xfrm>
          <a:off x="15240000" y="247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19956</xdr:rowOff>
    </xdr:from>
    <xdr:ext cx="762000" cy="259045"/>
    <xdr:sp macro="" textlink="">
      <xdr:nvSpPr>
        <xdr:cNvPr id="449" name="テキスト ボックス 448"/>
        <xdr:cNvSpPr txBox="1"/>
      </xdr:nvSpPr>
      <xdr:spPr>
        <a:xfrm>
          <a:off x="14909800" y="224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33.0</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44158</xdr:rowOff>
    </xdr:from>
    <xdr:to>
      <xdr:col>21</xdr:col>
      <xdr:colOff>0</xdr:colOff>
      <xdr:row>15</xdr:row>
      <xdr:rowOff>90729</xdr:rowOff>
    </xdr:to>
    <xdr:cxnSp macro="">
      <xdr:nvCxnSpPr>
        <xdr:cNvPr id="450" name="直線コネクタ 449"/>
        <xdr:cNvCxnSpPr/>
      </xdr:nvCxnSpPr>
      <xdr:spPr>
        <a:xfrm flipV="1">
          <a:off x="13512800" y="2615908"/>
          <a:ext cx="889000" cy="4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99657</xdr:rowOff>
    </xdr:from>
    <xdr:to>
      <xdr:col>21</xdr:col>
      <xdr:colOff>50800</xdr:colOff>
      <xdr:row>15</xdr:row>
      <xdr:rowOff>29807</xdr:rowOff>
    </xdr:to>
    <xdr:sp macro="" textlink="">
      <xdr:nvSpPr>
        <xdr:cNvPr id="451" name="フローチャート : 判断 450"/>
        <xdr:cNvSpPr/>
      </xdr:nvSpPr>
      <xdr:spPr>
        <a:xfrm>
          <a:off x="14351000" y="2499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39984</xdr:rowOff>
    </xdr:from>
    <xdr:ext cx="762000" cy="259045"/>
    <xdr:sp macro="" textlink="">
      <xdr:nvSpPr>
        <xdr:cNvPr id="452" name="テキスト ボックス 451"/>
        <xdr:cNvSpPr txBox="1"/>
      </xdr:nvSpPr>
      <xdr:spPr>
        <a:xfrm>
          <a:off x="14020800" y="226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41.3</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126924</xdr:rowOff>
    </xdr:from>
    <xdr:to>
      <xdr:col>19</xdr:col>
      <xdr:colOff>533400</xdr:colOff>
      <xdr:row>15</xdr:row>
      <xdr:rowOff>57074</xdr:rowOff>
    </xdr:to>
    <xdr:sp macro="" textlink="">
      <xdr:nvSpPr>
        <xdr:cNvPr id="453" name="フローチャート : 判断 452"/>
        <xdr:cNvSpPr/>
      </xdr:nvSpPr>
      <xdr:spPr>
        <a:xfrm>
          <a:off x="13462000" y="252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67251</xdr:rowOff>
    </xdr:from>
    <xdr:ext cx="762000" cy="259045"/>
    <xdr:sp macro="" textlink="">
      <xdr:nvSpPr>
        <xdr:cNvPr id="454" name="テキスト ボックス 453"/>
        <xdr:cNvSpPr txBox="1"/>
      </xdr:nvSpPr>
      <xdr:spPr>
        <a:xfrm>
          <a:off x="13131800" y="2296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109792</xdr:rowOff>
    </xdr:from>
    <xdr:to>
      <xdr:col>24</xdr:col>
      <xdr:colOff>609600</xdr:colOff>
      <xdr:row>15</xdr:row>
      <xdr:rowOff>39942</xdr:rowOff>
    </xdr:to>
    <xdr:sp macro="" textlink="">
      <xdr:nvSpPr>
        <xdr:cNvPr id="460" name="円/楕円 459"/>
        <xdr:cNvSpPr/>
      </xdr:nvSpPr>
      <xdr:spPr>
        <a:xfrm>
          <a:off x="16967200" y="251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31069</xdr:rowOff>
    </xdr:from>
    <xdr:ext cx="762000" cy="259045"/>
    <xdr:sp macro="" textlink="">
      <xdr:nvSpPr>
        <xdr:cNvPr id="461" name="将来負担の状況該当値テキスト"/>
        <xdr:cNvSpPr txBox="1"/>
      </xdr:nvSpPr>
      <xdr:spPr>
        <a:xfrm>
          <a:off x="17106900" y="2431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45.5</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109068</xdr:rowOff>
    </xdr:from>
    <xdr:to>
      <xdr:col>23</xdr:col>
      <xdr:colOff>457200</xdr:colOff>
      <xdr:row>15</xdr:row>
      <xdr:rowOff>39218</xdr:rowOff>
    </xdr:to>
    <xdr:sp macro="" textlink="">
      <xdr:nvSpPr>
        <xdr:cNvPr id="462" name="円/楕円 461"/>
        <xdr:cNvSpPr/>
      </xdr:nvSpPr>
      <xdr:spPr>
        <a:xfrm>
          <a:off x="16129000" y="250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23995</xdr:rowOff>
    </xdr:from>
    <xdr:ext cx="736600" cy="259045"/>
    <xdr:sp macro="" textlink="">
      <xdr:nvSpPr>
        <xdr:cNvPr id="463" name="テキスト ボックス 462"/>
        <xdr:cNvSpPr txBox="1"/>
      </xdr:nvSpPr>
      <xdr:spPr>
        <a:xfrm>
          <a:off x="15798800" y="2595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45.2</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135611</xdr:rowOff>
    </xdr:from>
    <xdr:to>
      <xdr:col>22</xdr:col>
      <xdr:colOff>254000</xdr:colOff>
      <xdr:row>15</xdr:row>
      <xdr:rowOff>65761</xdr:rowOff>
    </xdr:to>
    <xdr:sp macro="" textlink="">
      <xdr:nvSpPr>
        <xdr:cNvPr id="464" name="円/楕円 463"/>
        <xdr:cNvSpPr/>
      </xdr:nvSpPr>
      <xdr:spPr>
        <a:xfrm>
          <a:off x="15240000" y="253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50538</xdr:rowOff>
    </xdr:from>
    <xdr:ext cx="762000" cy="259045"/>
    <xdr:sp macro="" textlink="">
      <xdr:nvSpPr>
        <xdr:cNvPr id="465" name="テキスト ボックス 464"/>
        <xdr:cNvSpPr txBox="1"/>
      </xdr:nvSpPr>
      <xdr:spPr>
        <a:xfrm>
          <a:off x="14909800" y="2622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56.2</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164808</xdr:rowOff>
    </xdr:from>
    <xdr:to>
      <xdr:col>21</xdr:col>
      <xdr:colOff>50800</xdr:colOff>
      <xdr:row>15</xdr:row>
      <xdr:rowOff>94958</xdr:rowOff>
    </xdr:to>
    <xdr:sp macro="" textlink="">
      <xdr:nvSpPr>
        <xdr:cNvPr id="466" name="円/楕円 465"/>
        <xdr:cNvSpPr/>
      </xdr:nvSpPr>
      <xdr:spPr>
        <a:xfrm>
          <a:off x="14351000" y="256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79735</xdr:rowOff>
    </xdr:from>
    <xdr:ext cx="762000" cy="259045"/>
    <xdr:sp macro="" textlink="">
      <xdr:nvSpPr>
        <xdr:cNvPr id="467" name="テキスト ボックス 466"/>
        <xdr:cNvSpPr txBox="1"/>
      </xdr:nvSpPr>
      <xdr:spPr>
        <a:xfrm>
          <a:off x="14020800" y="265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39929</xdr:rowOff>
    </xdr:from>
    <xdr:to>
      <xdr:col>19</xdr:col>
      <xdr:colOff>533400</xdr:colOff>
      <xdr:row>15</xdr:row>
      <xdr:rowOff>141529</xdr:rowOff>
    </xdr:to>
    <xdr:sp macro="" textlink="">
      <xdr:nvSpPr>
        <xdr:cNvPr id="468" name="円/楕円 467"/>
        <xdr:cNvSpPr/>
      </xdr:nvSpPr>
      <xdr:spPr>
        <a:xfrm>
          <a:off x="13462000" y="261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126306</xdr:rowOff>
    </xdr:from>
    <xdr:ext cx="762000" cy="259045"/>
    <xdr:sp macro="" textlink="">
      <xdr:nvSpPr>
        <xdr:cNvPr id="469" name="テキスト ボックス 468"/>
        <xdr:cNvSpPr txBox="1"/>
      </xdr:nvSpPr>
      <xdr:spPr>
        <a:xfrm>
          <a:off x="13131800" y="269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福島県喜多方市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49,538
49,343
554.63
26,794,411
26,125,179
432,007
15,981,706
25,496,255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45.5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101/128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類似団体平均を</a:t>
          </a:r>
          <a:r>
            <a:rPr kumimoji="1" lang="en-US" altLang="ja-JP" sz="1200">
              <a:latin typeface="ＭＳ Ｐゴシック"/>
            </a:rPr>
            <a:t>2.9</a:t>
          </a:r>
          <a:r>
            <a:rPr kumimoji="1" lang="ja-JP" altLang="en-US" sz="1200">
              <a:latin typeface="ＭＳ Ｐゴシック"/>
            </a:rPr>
            <a:t>ポイント、福島県平均を</a:t>
          </a:r>
          <a:r>
            <a:rPr kumimoji="1" lang="en-US" altLang="ja-JP" sz="1200">
              <a:latin typeface="ＭＳ Ｐゴシック"/>
            </a:rPr>
            <a:t>4.0</a:t>
          </a:r>
          <a:r>
            <a:rPr kumimoji="1" lang="ja-JP" altLang="en-US" sz="1200">
              <a:latin typeface="ＭＳ Ｐゴシック"/>
            </a:rPr>
            <a:t>ポイントそれぞれ上回っており、前年度と比較して</a:t>
          </a:r>
          <a:r>
            <a:rPr kumimoji="1" lang="en-US" altLang="ja-JP" sz="1200">
              <a:latin typeface="ＭＳ Ｐゴシック"/>
            </a:rPr>
            <a:t>1.4</a:t>
          </a:r>
          <a:r>
            <a:rPr kumimoji="1" lang="ja-JP" altLang="en-US" sz="1200">
              <a:latin typeface="ＭＳ Ｐゴシック"/>
            </a:rPr>
            <a:t>ポイント上昇している状況である。</a:t>
          </a:r>
          <a:endParaRPr kumimoji="1" lang="en-US" altLang="ja-JP" sz="1200">
            <a:latin typeface="ＭＳ Ｐゴシック"/>
          </a:endParaRPr>
        </a:p>
        <a:p>
          <a:r>
            <a:rPr kumimoji="1" lang="ja-JP" altLang="en-US" sz="1200">
              <a:latin typeface="ＭＳ Ｐゴシック"/>
            </a:rPr>
            <a:t>　これは定年退職者、勧奨による退職者の増により退職手当が増加したことが主な要因である。</a:t>
          </a:r>
          <a:endParaRPr kumimoji="1" lang="en-US" altLang="ja-JP" sz="1200">
            <a:latin typeface="ＭＳ Ｐゴシック"/>
          </a:endParaRPr>
        </a:p>
        <a:p>
          <a:r>
            <a:rPr kumimoji="1" lang="ja-JP" altLang="en-US" sz="1200">
              <a:latin typeface="ＭＳ Ｐゴシック"/>
            </a:rPr>
            <a:t>　今後も多数の退職者が見込まれていることから退職手当基金への積立など計画的な対応を図るとともに、定員規模の適正化と事務事業の効率化、組織機構の簡素合理化により人件費の適正化を図る。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73660</xdr:rowOff>
    </xdr:from>
    <xdr:to>
      <xdr:col>7</xdr:col>
      <xdr:colOff>15875</xdr:colOff>
      <xdr:row>41</xdr:row>
      <xdr:rowOff>8890</xdr:rowOff>
    </xdr:to>
    <xdr:cxnSp macro="">
      <xdr:nvCxnSpPr>
        <xdr:cNvPr id="61" name="直線コネクタ 60"/>
        <xdr:cNvCxnSpPr/>
      </xdr:nvCxnSpPr>
      <xdr:spPr>
        <a:xfrm flipV="1">
          <a:off x="4826000" y="55600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160037</xdr:rowOff>
    </xdr:from>
    <xdr:ext cx="762000" cy="259045"/>
    <xdr:sp macro="" textlink="">
      <xdr:nvSpPr>
        <xdr:cNvPr id="64" name="人件費最大値テキスト"/>
        <xdr:cNvSpPr txBox="1"/>
      </xdr:nvSpPr>
      <xdr:spPr>
        <a:xfrm>
          <a:off x="4914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32</xdr:row>
      <xdr:rowOff>73660</xdr:rowOff>
    </xdr:from>
    <xdr:to>
      <xdr:col>7</xdr:col>
      <xdr:colOff>104775</xdr:colOff>
      <xdr:row>32</xdr:row>
      <xdr:rowOff>73660</xdr:rowOff>
    </xdr:to>
    <xdr:cxnSp macro="">
      <xdr:nvCxnSpPr>
        <xdr:cNvPr id="65" name="直線コネクタ 64"/>
        <xdr:cNvCxnSpPr/>
      </xdr:nvCxnSpPr>
      <xdr:spPr>
        <a:xfrm>
          <a:off x="4737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115570</xdr:rowOff>
    </xdr:from>
    <xdr:to>
      <xdr:col>7</xdr:col>
      <xdr:colOff>15875</xdr:colOff>
      <xdr:row>38</xdr:row>
      <xdr:rowOff>50800</xdr:rowOff>
    </xdr:to>
    <xdr:cxnSp macro="">
      <xdr:nvCxnSpPr>
        <xdr:cNvPr id="66" name="直線コネクタ 65"/>
        <xdr:cNvCxnSpPr/>
      </xdr:nvCxnSpPr>
      <xdr:spPr>
        <a:xfrm>
          <a:off x="3987800" y="645922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138447</xdr:rowOff>
    </xdr:from>
    <xdr:ext cx="762000" cy="259045"/>
    <xdr:sp macro="" textlink="">
      <xdr:nvSpPr>
        <xdr:cNvPr id="67" name="人件費平均値テキスト"/>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8" name="フローチャート :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115570</xdr:rowOff>
    </xdr:from>
    <xdr:to>
      <xdr:col>5</xdr:col>
      <xdr:colOff>549275</xdr:colOff>
      <xdr:row>38</xdr:row>
      <xdr:rowOff>5080</xdr:rowOff>
    </xdr:to>
    <xdr:cxnSp macro="">
      <xdr:nvCxnSpPr>
        <xdr:cNvPr id="69" name="直線コネクタ 68"/>
        <xdr:cNvCxnSpPr/>
      </xdr:nvCxnSpPr>
      <xdr:spPr>
        <a:xfrm flipV="1">
          <a:off x="3098800" y="64592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30480</xdr:rowOff>
    </xdr:from>
    <xdr:to>
      <xdr:col>5</xdr:col>
      <xdr:colOff>600075</xdr:colOff>
      <xdr:row>36</xdr:row>
      <xdr:rowOff>132080</xdr:rowOff>
    </xdr:to>
    <xdr:sp macro="" textlink="">
      <xdr:nvSpPr>
        <xdr:cNvPr id="70" name="フローチャート : 判断 69"/>
        <xdr:cNvSpPr/>
      </xdr:nvSpPr>
      <xdr:spPr>
        <a:xfrm>
          <a:off x="3937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142257</xdr:rowOff>
    </xdr:from>
    <xdr:ext cx="736600" cy="259045"/>
    <xdr:sp macro="" textlink="">
      <xdr:nvSpPr>
        <xdr:cNvPr id="71" name="テキスト ボックス 70"/>
        <xdr:cNvSpPr txBox="1"/>
      </xdr:nvSpPr>
      <xdr:spPr>
        <a:xfrm>
          <a:off x="3606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165100</xdr:rowOff>
    </xdr:from>
    <xdr:to>
      <xdr:col>4</xdr:col>
      <xdr:colOff>346075</xdr:colOff>
      <xdr:row>38</xdr:row>
      <xdr:rowOff>5080</xdr:rowOff>
    </xdr:to>
    <xdr:cxnSp macro="">
      <xdr:nvCxnSpPr>
        <xdr:cNvPr id="72" name="直線コネクタ 71"/>
        <xdr:cNvCxnSpPr/>
      </xdr:nvCxnSpPr>
      <xdr:spPr>
        <a:xfrm>
          <a:off x="2209800" y="63373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140970</xdr:rowOff>
    </xdr:from>
    <xdr:to>
      <xdr:col>4</xdr:col>
      <xdr:colOff>396875</xdr:colOff>
      <xdr:row>36</xdr:row>
      <xdr:rowOff>71120</xdr:rowOff>
    </xdr:to>
    <xdr:sp macro="" textlink="">
      <xdr:nvSpPr>
        <xdr:cNvPr id="73" name="フローチャート : 判断 72"/>
        <xdr:cNvSpPr/>
      </xdr:nvSpPr>
      <xdr:spPr>
        <a:xfrm>
          <a:off x="3048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81297</xdr:rowOff>
    </xdr:from>
    <xdr:ext cx="762000" cy="259045"/>
    <xdr:sp macro="" textlink="">
      <xdr:nvSpPr>
        <xdr:cNvPr id="74" name="テキスト ボックス 73"/>
        <xdr:cNvSpPr txBox="1"/>
      </xdr:nvSpPr>
      <xdr:spPr>
        <a:xfrm>
          <a:off x="2717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165100</xdr:rowOff>
    </xdr:from>
    <xdr:to>
      <xdr:col>3</xdr:col>
      <xdr:colOff>142875</xdr:colOff>
      <xdr:row>37</xdr:row>
      <xdr:rowOff>161290</xdr:rowOff>
    </xdr:to>
    <xdr:cxnSp macro="">
      <xdr:nvCxnSpPr>
        <xdr:cNvPr id="75" name="直線コネクタ 74"/>
        <xdr:cNvCxnSpPr/>
      </xdr:nvCxnSpPr>
      <xdr:spPr>
        <a:xfrm flipV="1">
          <a:off x="1320800" y="633730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156210</xdr:rowOff>
    </xdr:from>
    <xdr:to>
      <xdr:col>3</xdr:col>
      <xdr:colOff>193675</xdr:colOff>
      <xdr:row>36</xdr:row>
      <xdr:rowOff>86360</xdr:rowOff>
    </xdr:to>
    <xdr:sp macro="" textlink="">
      <xdr:nvSpPr>
        <xdr:cNvPr id="76" name="フローチャート : 判断 75"/>
        <xdr:cNvSpPr/>
      </xdr:nvSpPr>
      <xdr:spPr>
        <a:xfrm>
          <a:off x="2159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96537</xdr:rowOff>
    </xdr:from>
    <xdr:ext cx="762000" cy="259045"/>
    <xdr:sp macro="" textlink="">
      <xdr:nvSpPr>
        <xdr:cNvPr id="77" name="テキスト ボックス 76"/>
        <xdr:cNvSpPr txBox="1"/>
      </xdr:nvSpPr>
      <xdr:spPr>
        <a:xfrm>
          <a:off x="1828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53340</xdr:rowOff>
    </xdr:from>
    <xdr:to>
      <xdr:col>1</xdr:col>
      <xdr:colOff>676275</xdr:colOff>
      <xdr:row>36</xdr:row>
      <xdr:rowOff>154940</xdr:rowOff>
    </xdr:to>
    <xdr:sp macro="" textlink="">
      <xdr:nvSpPr>
        <xdr:cNvPr id="78" name="フローチャート : 判断 77"/>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165117</xdr:rowOff>
    </xdr:from>
    <xdr:ext cx="762000" cy="259045"/>
    <xdr:sp macro="" textlink="">
      <xdr:nvSpPr>
        <xdr:cNvPr id="79" name="テキスト ボックス 78"/>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38</xdr:row>
      <xdr:rowOff>0</xdr:rowOff>
    </xdr:from>
    <xdr:to>
      <xdr:col>7</xdr:col>
      <xdr:colOff>66675</xdr:colOff>
      <xdr:row>38</xdr:row>
      <xdr:rowOff>101600</xdr:rowOff>
    </xdr:to>
    <xdr:sp macro="" textlink="">
      <xdr:nvSpPr>
        <xdr:cNvPr id="85" name="円/楕円 84"/>
        <xdr:cNvSpPr/>
      </xdr:nvSpPr>
      <xdr:spPr>
        <a:xfrm>
          <a:off x="47752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143527</xdr:rowOff>
    </xdr:from>
    <xdr:ext cx="762000" cy="259045"/>
    <xdr:sp macro="" textlink="">
      <xdr:nvSpPr>
        <xdr:cNvPr id="86" name="人件費該当値テキスト"/>
        <xdr:cNvSpPr txBox="1"/>
      </xdr:nvSpPr>
      <xdr:spPr>
        <a:xfrm>
          <a:off x="49149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64770</xdr:rowOff>
    </xdr:from>
    <xdr:to>
      <xdr:col>5</xdr:col>
      <xdr:colOff>600075</xdr:colOff>
      <xdr:row>37</xdr:row>
      <xdr:rowOff>166370</xdr:rowOff>
    </xdr:to>
    <xdr:sp macro="" textlink="">
      <xdr:nvSpPr>
        <xdr:cNvPr id="87" name="円/楕円 86"/>
        <xdr:cNvSpPr/>
      </xdr:nvSpPr>
      <xdr:spPr>
        <a:xfrm>
          <a:off x="3937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151147</xdr:rowOff>
    </xdr:from>
    <xdr:ext cx="736600" cy="259045"/>
    <xdr:sp macro="" textlink="">
      <xdr:nvSpPr>
        <xdr:cNvPr id="88" name="テキスト ボックス 87"/>
        <xdr:cNvSpPr txBox="1"/>
      </xdr:nvSpPr>
      <xdr:spPr>
        <a:xfrm>
          <a:off x="3606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125730</xdr:rowOff>
    </xdr:from>
    <xdr:to>
      <xdr:col>4</xdr:col>
      <xdr:colOff>396875</xdr:colOff>
      <xdr:row>38</xdr:row>
      <xdr:rowOff>55880</xdr:rowOff>
    </xdr:to>
    <xdr:sp macro="" textlink="">
      <xdr:nvSpPr>
        <xdr:cNvPr id="89" name="円/楕円 88"/>
        <xdr:cNvSpPr/>
      </xdr:nvSpPr>
      <xdr:spPr>
        <a:xfrm>
          <a:off x="3048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40657</xdr:rowOff>
    </xdr:from>
    <xdr:ext cx="762000" cy="259045"/>
    <xdr:sp macro="" textlink="">
      <xdr:nvSpPr>
        <xdr:cNvPr id="90" name="テキスト ボックス 89"/>
        <xdr:cNvSpPr txBox="1"/>
      </xdr:nvSpPr>
      <xdr:spPr>
        <a:xfrm>
          <a:off x="2717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114300</xdr:rowOff>
    </xdr:from>
    <xdr:to>
      <xdr:col>3</xdr:col>
      <xdr:colOff>193675</xdr:colOff>
      <xdr:row>37</xdr:row>
      <xdr:rowOff>44450</xdr:rowOff>
    </xdr:to>
    <xdr:sp macro="" textlink="">
      <xdr:nvSpPr>
        <xdr:cNvPr id="91" name="円/楕円 90"/>
        <xdr:cNvSpPr/>
      </xdr:nvSpPr>
      <xdr:spPr>
        <a:xfrm>
          <a:off x="2159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29227</xdr:rowOff>
    </xdr:from>
    <xdr:ext cx="762000" cy="259045"/>
    <xdr:sp macro="" textlink="">
      <xdr:nvSpPr>
        <xdr:cNvPr id="92" name="テキスト ボックス 91"/>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110490</xdr:rowOff>
    </xdr:from>
    <xdr:to>
      <xdr:col>1</xdr:col>
      <xdr:colOff>676275</xdr:colOff>
      <xdr:row>38</xdr:row>
      <xdr:rowOff>40640</xdr:rowOff>
    </xdr:to>
    <xdr:sp macro="" textlink="">
      <xdr:nvSpPr>
        <xdr:cNvPr id="93" name="円/楕円 92"/>
        <xdr:cNvSpPr/>
      </xdr:nvSpPr>
      <xdr:spPr>
        <a:xfrm>
          <a:off x="1270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25417</xdr:rowOff>
    </xdr:from>
    <xdr:ext cx="762000" cy="259045"/>
    <xdr:sp macro="" textlink="">
      <xdr:nvSpPr>
        <xdr:cNvPr id="94" name="テキスト ボックス 93"/>
        <xdr:cNvSpPr txBox="1"/>
      </xdr:nvSpPr>
      <xdr:spPr>
        <a:xfrm>
          <a:off x="939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108/128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a:t>
          </a:r>
          <a:r>
            <a:rPr kumimoji="1" lang="en-US" altLang="ja-JP" sz="1300">
              <a:latin typeface="ＭＳ Ｐゴシック"/>
            </a:rPr>
            <a:t>2.6</a:t>
          </a:r>
          <a:r>
            <a:rPr kumimoji="1" lang="ja-JP" altLang="en-US" sz="1300">
              <a:latin typeface="ＭＳ Ｐゴシック"/>
            </a:rPr>
            <a:t>ポイント上回り、福島県平均を</a:t>
          </a:r>
          <a:r>
            <a:rPr kumimoji="1" lang="en-US" altLang="ja-JP" sz="1300">
              <a:latin typeface="ＭＳ Ｐゴシック"/>
            </a:rPr>
            <a:t>0.2</a:t>
          </a:r>
          <a:r>
            <a:rPr kumimoji="1" lang="ja-JP" altLang="en-US" sz="1300">
              <a:latin typeface="ＭＳ Ｐゴシック"/>
            </a:rPr>
            <a:t>ポイント下回り、前年度と比較して</a:t>
          </a:r>
          <a:r>
            <a:rPr kumimoji="1" lang="en-US" altLang="ja-JP" sz="1300">
              <a:latin typeface="ＭＳ Ｐゴシック"/>
            </a:rPr>
            <a:t>1.6</a:t>
          </a:r>
          <a:r>
            <a:rPr kumimoji="1" lang="ja-JP" altLang="en-US" sz="1300">
              <a:latin typeface="ＭＳ Ｐゴシック"/>
            </a:rPr>
            <a:t>ポイント上昇している状況である。</a:t>
          </a:r>
          <a:endParaRPr kumimoji="1" lang="en-US" altLang="ja-JP" sz="1300">
            <a:latin typeface="ＭＳ Ｐゴシック"/>
          </a:endParaRPr>
        </a:p>
        <a:p>
          <a:r>
            <a:rPr kumimoji="1" lang="ja-JP" altLang="en-US" sz="1300">
              <a:latin typeface="ＭＳ Ｐゴシック"/>
            </a:rPr>
            <a:t>　これは、労務単価上昇の影響により委託料が増加していること、事務に係る臨時職員の賃金が増加していることが主な原因である。</a:t>
          </a:r>
          <a:endParaRPr kumimoji="1" lang="en-US" altLang="ja-JP" sz="1300">
            <a:latin typeface="ＭＳ Ｐゴシック"/>
          </a:endParaRPr>
        </a:p>
        <a:p>
          <a:r>
            <a:rPr kumimoji="1" lang="ja-JP" altLang="en-US" sz="1300">
              <a:latin typeface="ＭＳ Ｐゴシック"/>
            </a:rPr>
            <a:t>　今後も物件費抑制のため、予算査定時における必要性の総点検などにより徹底した経費削減に努める。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34471</xdr:rowOff>
    </xdr:from>
    <xdr:to>
      <xdr:col>24</xdr:col>
      <xdr:colOff>31750</xdr:colOff>
      <xdr:row>21</xdr:row>
      <xdr:rowOff>80736</xdr:rowOff>
    </xdr:to>
    <xdr:cxnSp macro="">
      <xdr:nvCxnSpPr>
        <xdr:cNvPr id="124" name="直線コネクタ 123"/>
        <xdr:cNvCxnSpPr/>
      </xdr:nvCxnSpPr>
      <xdr:spPr>
        <a:xfrm flipV="1">
          <a:off x="16510000" y="2091871"/>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52813</xdr:rowOff>
    </xdr:from>
    <xdr:ext cx="762000" cy="259045"/>
    <xdr:sp macro="" textlink="">
      <xdr:nvSpPr>
        <xdr:cNvPr id="125"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628650</xdr:colOff>
      <xdr:row>21</xdr:row>
      <xdr:rowOff>80736</xdr:rowOff>
    </xdr:from>
    <xdr:to>
      <xdr:col>24</xdr:col>
      <xdr:colOff>120650</xdr:colOff>
      <xdr:row>21</xdr:row>
      <xdr:rowOff>80736</xdr:rowOff>
    </xdr:to>
    <xdr:cxnSp macro="">
      <xdr:nvCxnSpPr>
        <xdr:cNvPr id="126" name="直線コネクタ 125"/>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120848</xdr:rowOff>
    </xdr:from>
    <xdr:ext cx="762000" cy="259045"/>
    <xdr:sp macro="" textlink="">
      <xdr:nvSpPr>
        <xdr:cNvPr id="127" name="物件費最大値テキスト"/>
        <xdr:cNvSpPr txBox="1"/>
      </xdr:nvSpPr>
      <xdr:spPr>
        <a:xfrm>
          <a:off x="165989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12</xdr:row>
      <xdr:rowOff>34471</xdr:rowOff>
    </xdr:from>
    <xdr:to>
      <xdr:col>24</xdr:col>
      <xdr:colOff>120650</xdr:colOff>
      <xdr:row>12</xdr:row>
      <xdr:rowOff>34471</xdr:rowOff>
    </xdr:to>
    <xdr:cxnSp macro="">
      <xdr:nvCxnSpPr>
        <xdr:cNvPr id="128" name="直線コネクタ 127"/>
        <xdr:cNvCxnSpPr/>
      </xdr:nvCxnSpPr>
      <xdr:spPr>
        <a:xfrm>
          <a:off x="16421100" y="209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124279</xdr:rowOff>
    </xdr:from>
    <xdr:to>
      <xdr:col>24</xdr:col>
      <xdr:colOff>31750</xdr:colOff>
      <xdr:row>18</xdr:row>
      <xdr:rowOff>127000</xdr:rowOff>
    </xdr:to>
    <xdr:cxnSp macro="">
      <xdr:nvCxnSpPr>
        <xdr:cNvPr id="129" name="直線コネクタ 128"/>
        <xdr:cNvCxnSpPr/>
      </xdr:nvCxnSpPr>
      <xdr:spPr>
        <a:xfrm>
          <a:off x="15671800" y="3038929"/>
          <a:ext cx="8382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152598</xdr:rowOff>
    </xdr:from>
    <xdr:ext cx="762000" cy="259045"/>
    <xdr:sp macro="" textlink="">
      <xdr:nvSpPr>
        <xdr:cNvPr id="130" name="物件費平均値テキスト"/>
        <xdr:cNvSpPr txBox="1"/>
      </xdr:nvSpPr>
      <xdr:spPr>
        <a:xfrm>
          <a:off x="16598900" y="2724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136071</xdr:rowOff>
    </xdr:from>
    <xdr:to>
      <xdr:col>24</xdr:col>
      <xdr:colOff>82550</xdr:colOff>
      <xdr:row>17</xdr:row>
      <xdr:rowOff>66221</xdr:rowOff>
    </xdr:to>
    <xdr:sp macro="" textlink="">
      <xdr:nvSpPr>
        <xdr:cNvPr id="131" name="フローチャート : 判断 130"/>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91621</xdr:rowOff>
    </xdr:from>
    <xdr:to>
      <xdr:col>22</xdr:col>
      <xdr:colOff>565150</xdr:colOff>
      <xdr:row>17</xdr:row>
      <xdr:rowOff>124279</xdr:rowOff>
    </xdr:to>
    <xdr:cxnSp macro="">
      <xdr:nvCxnSpPr>
        <xdr:cNvPr id="132" name="直線コネクタ 131"/>
        <xdr:cNvCxnSpPr/>
      </xdr:nvCxnSpPr>
      <xdr:spPr>
        <a:xfrm>
          <a:off x="14782800" y="30062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114300</xdr:rowOff>
    </xdr:from>
    <xdr:to>
      <xdr:col>22</xdr:col>
      <xdr:colOff>615950</xdr:colOff>
      <xdr:row>17</xdr:row>
      <xdr:rowOff>44450</xdr:rowOff>
    </xdr:to>
    <xdr:sp macro="" textlink="">
      <xdr:nvSpPr>
        <xdr:cNvPr id="133" name="フローチャート : 判断 132"/>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54627</xdr:rowOff>
    </xdr:from>
    <xdr:ext cx="736600" cy="259045"/>
    <xdr:sp macro="" textlink="">
      <xdr:nvSpPr>
        <xdr:cNvPr id="134" name="テキスト ボックス 133"/>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132443</xdr:rowOff>
    </xdr:from>
    <xdr:to>
      <xdr:col>21</xdr:col>
      <xdr:colOff>361950</xdr:colOff>
      <xdr:row>17</xdr:row>
      <xdr:rowOff>91621</xdr:rowOff>
    </xdr:to>
    <xdr:cxnSp macro="">
      <xdr:nvCxnSpPr>
        <xdr:cNvPr id="135" name="直線コネクタ 134"/>
        <xdr:cNvCxnSpPr/>
      </xdr:nvCxnSpPr>
      <xdr:spPr>
        <a:xfrm>
          <a:off x="13893800" y="2875643"/>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18</xdr:row>
      <xdr:rowOff>43543</xdr:rowOff>
    </xdr:from>
    <xdr:to>
      <xdr:col>21</xdr:col>
      <xdr:colOff>412750</xdr:colOff>
      <xdr:row>18</xdr:row>
      <xdr:rowOff>145143</xdr:rowOff>
    </xdr:to>
    <xdr:sp macro="" textlink="">
      <xdr:nvSpPr>
        <xdr:cNvPr id="136" name="フローチャート : 判断 135"/>
        <xdr:cNvSpPr/>
      </xdr:nvSpPr>
      <xdr:spPr>
        <a:xfrm>
          <a:off x="14732000" y="312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129920</xdr:rowOff>
    </xdr:from>
    <xdr:ext cx="762000" cy="259045"/>
    <xdr:sp macro="" textlink="">
      <xdr:nvSpPr>
        <xdr:cNvPr id="137" name="テキスト ボックス 136"/>
        <xdr:cNvSpPr txBox="1"/>
      </xdr:nvSpPr>
      <xdr:spPr>
        <a:xfrm>
          <a:off x="14401800" y="321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140607</xdr:rowOff>
    </xdr:from>
    <xdr:to>
      <xdr:col>20</xdr:col>
      <xdr:colOff>158750</xdr:colOff>
      <xdr:row>16</xdr:row>
      <xdr:rowOff>132443</xdr:rowOff>
    </xdr:to>
    <xdr:cxnSp macro="">
      <xdr:nvCxnSpPr>
        <xdr:cNvPr id="138" name="直線コネクタ 137"/>
        <xdr:cNvCxnSpPr/>
      </xdr:nvCxnSpPr>
      <xdr:spPr>
        <a:xfrm>
          <a:off x="13004800" y="2712357"/>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138793</xdr:rowOff>
    </xdr:from>
    <xdr:to>
      <xdr:col>20</xdr:col>
      <xdr:colOff>209550</xdr:colOff>
      <xdr:row>18</xdr:row>
      <xdr:rowOff>68943</xdr:rowOff>
    </xdr:to>
    <xdr:sp macro="" textlink="">
      <xdr:nvSpPr>
        <xdr:cNvPr id="139" name="フローチャート : 判断 138"/>
        <xdr:cNvSpPr/>
      </xdr:nvSpPr>
      <xdr:spPr>
        <a:xfrm>
          <a:off x="13843000" y="305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53720</xdr:rowOff>
    </xdr:from>
    <xdr:ext cx="762000" cy="259045"/>
    <xdr:sp macro="" textlink="">
      <xdr:nvSpPr>
        <xdr:cNvPr id="140" name="テキスト ボックス 139"/>
        <xdr:cNvSpPr txBox="1"/>
      </xdr:nvSpPr>
      <xdr:spPr>
        <a:xfrm>
          <a:off x="13512800" y="313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84364</xdr:rowOff>
    </xdr:from>
    <xdr:to>
      <xdr:col>19</xdr:col>
      <xdr:colOff>6350</xdr:colOff>
      <xdr:row>18</xdr:row>
      <xdr:rowOff>14514</xdr:rowOff>
    </xdr:to>
    <xdr:sp macro="" textlink="">
      <xdr:nvSpPr>
        <xdr:cNvPr id="141" name="フローチャート : 判断 140"/>
        <xdr:cNvSpPr/>
      </xdr:nvSpPr>
      <xdr:spPr>
        <a:xfrm>
          <a:off x="12954000" y="299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170741</xdr:rowOff>
    </xdr:from>
    <xdr:ext cx="762000" cy="259045"/>
    <xdr:sp macro="" textlink="">
      <xdr:nvSpPr>
        <xdr:cNvPr id="142" name="テキスト ボックス 141"/>
        <xdr:cNvSpPr txBox="1"/>
      </xdr:nvSpPr>
      <xdr:spPr>
        <a:xfrm>
          <a:off x="12623800" y="308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76200</xdr:rowOff>
    </xdr:from>
    <xdr:to>
      <xdr:col>24</xdr:col>
      <xdr:colOff>82550</xdr:colOff>
      <xdr:row>19</xdr:row>
      <xdr:rowOff>6350</xdr:rowOff>
    </xdr:to>
    <xdr:sp macro="" textlink="">
      <xdr:nvSpPr>
        <xdr:cNvPr id="148" name="円/楕円 147"/>
        <xdr:cNvSpPr/>
      </xdr:nvSpPr>
      <xdr:spPr>
        <a:xfrm>
          <a:off x="164592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48277</xdr:rowOff>
    </xdr:from>
    <xdr:ext cx="762000" cy="259045"/>
    <xdr:sp macro="" textlink="">
      <xdr:nvSpPr>
        <xdr:cNvPr id="149" name="物件費該当値テキスト"/>
        <xdr:cNvSpPr txBox="1"/>
      </xdr:nvSpPr>
      <xdr:spPr>
        <a:xfrm>
          <a:off x="165989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73479</xdr:rowOff>
    </xdr:from>
    <xdr:to>
      <xdr:col>22</xdr:col>
      <xdr:colOff>615950</xdr:colOff>
      <xdr:row>18</xdr:row>
      <xdr:rowOff>3629</xdr:rowOff>
    </xdr:to>
    <xdr:sp macro="" textlink="">
      <xdr:nvSpPr>
        <xdr:cNvPr id="150" name="円/楕円 149"/>
        <xdr:cNvSpPr/>
      </xdr:nvSpPr>
      <xdr:spPr>
        <a:xfrm>
          <a:off x="156210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159856</xdr:rowOff>
    </xdr:from>
    <xdr:ext cx="736600" cy="259045"/>
    <xdr:sp macro="" textlink="">
      <xdr:nvSpPr>
        <xdr:cNvPr id="151" name="テキスト ボックス 150"/>
        <xdr:cNvSpPr txBox="1"/>
      </xdr:nvSpPr>
      <xdr:spPr>
        <a:xfrm>
          <a:off x="15290800" y="3074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40821</xdr:rowOff>
    </xdr:from>
    <xdr:to>
      <xdr:col>21</xdr:col>
      <xdr:colOff>412750</xdr:colOff>
      <xdr:row>17</xdr:row>
      <xdr:rowOff>142421</xdr:rowOff>
    </xdr:to>
    <xdr:sp macro="" textlink="">
      <xdr:nvSpPr>
        <xdr:cNvPr id="152" name="円/楕円 151"/>
        <xdr:cNvSpPr/>
      </xdr:nvSpPr>
      <xdr:spPr>
        <a:xfrm>
          <a:off x="14732000" y="295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152598</xdr:rowOff>
    </xdr:from>
    <xdr:ext cx="762000" cy="259045"/>
    <xdr:sp macro="" textlink="">
      <xdr:nvSpPr>
        <xdr:cNvPr id="153" name="テキスト ボックス 152"/>
        <xdr:cNvSpPr txBox="1"/>
      </xdr:nvSpPr>
      <xdr:spPr>
        <a:xfrm>
          <a:off x="14401800" y="272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81643</xdr:rowOff>
    </xdr:from>
    <xdr:to>
      <xdr:col>20</xdr:col>
      <xdr:colOff>209550</xdr:colOff>
      <xdr:row>17</xdr:row>
      <xdr:rowOff>11793</xdr:rowOff>
    </xdr:to>
    <xdr:sp macro="" textlink="">
      <xdr:nvSpPr>
        <xdr:cNvPr id="154" name="円/楕円 153"/>
        <xdr:cNvSpPr/>
      </xdr:nvSpPr>
      <xdr:spPr>
        <a:xfrm>
          <a:off x="13843000" y="28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21970</xdr:rowOff>
    </xdr:from>
    <xdr:ext cx="762000" cy="259045"/>
    <xdr:sp macro="" textlink="">
      <xdr:nvSpPr>
        <xdr:cNvPr id="155" name="テキスト ボックス 154"/>
        <xdr:cNvSpPr txBox="1"/>
      </xdr:nvSpPr>
      <xdr:spPr>
        <a:xfrm>
          <a:off x="13512800" y="259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89807</xdr:rowOff>
    </xdr:from>
    <xdr:to>
      <xdr:col>19</xdr:col>
      <xdr:colOff>6350</xdr:colOff>
      <xdr:row>16</xdr:row>
      <xdr:rowOff>19957</xdr:rowOff>
    </xdr:to>
    <xdr:sp macro="" textlink="">
      <xdr:nvSpPr>
        <xdr:cNvPr id="156" name="円/楕円 155"/>
        <xdr:cNvSpPr/>
      </xdr:nvSpPr>
      <xdr:spPr>
        <a:xfrm>
          <a:off x="12954000" y="26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30134</xdr:rowOff>
    </xdr:from>
    <xdr:ext cx="762000" cy="259045"/>
    <xdr:sp macro="" textlink="">
      <xdr:nvSpPr>
        <xdr:cNvPr id="157" name="テキスト ボックス 156"/>
        <xdr:cNvSpPr txBox="1"/>
      </xdr:nvSpPr>
      <xdr:spPr>
        <a:xfrm>
          <a:off x="126238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30/128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類似団体を</a:t>
          </a:r>
          <a:r>
            <a:rPr kumimoji="1" lang="en-US" altLang="ja-JP" sz="1300">
              <a:latin typeface="ＭＳ Ｐゴシック"/>
            </a:rPr>
            <a:t>1.6</a:t>
          </a:r>
          <a:r>
            <a:rPr kumimoji="1" lang="ja-JP" altLang="en-US" sz="1300">
              <a:latin typeface="ＭＳ Ｐゴシック"/>
            </a:rPr>
            <a:t>ポイント、福島県平均を</a:t>
          </a:r>
          <a:r>
            <a:rPr kumimoji="1" lang="en-US" altLang="ja-JP" sz="1300">
              <a:latin typeface="ＭＳ Ｐゴシック"/>
            </a:rPr>
            <a:t>0.9</a:t>
          </a:r>
          <a:r>
            <a:rPr kumimoji="1" lang="ja-JP" altLang="en-US" sz="1300">
              <a:latin typeface="ＭＳ Ｐゴシック"/>
            </a:rPr>
            <a:t>ポイントそれぞれ下回る状況である。</a:t>
          </a:r>
          <a:endParaRPr kumimoji="1" lang="en-US" altLang="ja-JP" sz="1300">
            <a:latin typeface="ＭＳ Ｐゴシック"/>
          </a:endParaRPr>
        </a:p>
        <a:p>
          <a:r>
            <a:rPr kumimoji="1" lang="ja-JP" altLang="en-US" sz="1300">
              <a:latin typeface="ＭＳ Ｐゴシック"/>
            </a:rPr>
            <a:t>　今後も扶助費は伸長が見込まれ、大幅な削減は困難であるものの、市独自の施策による扶助費については妥当性について十分に検討しながら抑制に努める。</a:t>
          </a:r>
          <a:endParaRPr kumimoji="1" lang="en-US" altLang="ja-JP"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26307</xdr:rowOff>
    </xdr:from>
    <xdr:to>
      <xdr:col>7</xdr:col>
      <xdr:colOff>15875</xdr:colOff>
      <xdr:row>60</xdr:row>
      <xdr:rowOff>165100</xdr:rowOff>
    </xdr:to>
    <xdr:cxnSp macro="">
      <xdr:nvCxnSpPr>
        <xdr:cNvPr id="187" name="直線コネクタ 186"/>
        <xdr:cNvCxnSpPr/>
      </xdr:nvCxnSpPr>
      <xdr:spPr>
        <a:xfrm flipV="1">
          <a:off x="4826000" y="9113157"/>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8"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9" name="直線コネクタ 188"/>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112684</xdr:rowOff>
    </xdr:from>
    <xdr:ext cx="762000" cy="259045"/>
    <xdr:sp macro="" textlink="">
      <xdr:nvSpPr>
        <xdr:cNvPr id="190" name="扶助費最大値テキスト"/>
        <xdr:cNvSpPr txBox="1"/>
      </xdr:nvSpPr>
      <xdr:spPr>
        <a:xfrm>
          <a:off x="4914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53</xdr:row>
      <xdr:rowOff>26307</xdr:rowOff>
    </xdr:from>
    <xdr:to>
      <xdr:col>7</xdr:col>
      <xdr:colOff>104775</xdr:colOff>
      <xdr:row>53</xdr:row>
      <xdr:rowOff>26307</xdr:rowOff>
    </xdr:to>
    <xdr:cxnSp macro="">
      <xdr:nvCxnSpPr>
        <xdr:cNvPr id="191" name="直線コネクタ 190"/>
        <xdr:cNvCxnSpPr/>
      </xdr:nvCxnSpPr>
      <xdr:spPr>
        <a:xfrm>
          <a:off x="4737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9978</xdr:rowOff>
    </xdr:from>
    <xdr:to>
      <xdr:col>7</xdr:col>
      <xdr:colOff>15875</xdr:colOff>
      <xdr:row>55</xdr:row>
      <xdr:rowOff>20865</xdr:rowOff>
    </xdr:to>
    <xdr:cxnSp macro="">
      <xdr:nvCxnSpPr>
        <xdr:cNvPr id="192" name="直線コネクタ 191"/>
        <xdr:cNvCxnSpPr/>
      </xdr:nvCxnSpPr>
      <xdr:spPr>
        <a:xfrm>
          <a:off x="3987800" y="9439728"/>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116312</xdr:rowOff>
    </xdr:from>
    <xdr:ext cx="762000" cy="259045"/>
    <xdr:sp macro="" textlink="">
      <xdr:nvSpPr>
        <xdr:cNvPr id="193" name="扶助費平均値テキスト"/>
        <xdr:cNvSpPr txBox="1"/>
      </xdr:nvSpPr>
      <xdr:spPr>
        <a:xfrm>
          <a:off x="4914900" y="9546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4" name="フローチャート : 判断 193"/>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9978</xdr:rowOff>
    </xdr:from>
    <xdr:to>
      <xdr:col>5</xdr:col>
      <xdr:colOff>549275</xdr:colOff>
      <xdr:row>55</xdr:row>
      <xdr:rowOff>9978</xdr:rowOff>
    </xdr:to>
    <xdr:cxnSp macro="">
      <xdr:nvCxnSpPr>
        <xdr:cNvPr id="195" name="直線コネクタ 194"/>
        <xdr:cNvCxnSpPr/>
      </xdr:nvCxnSpPr>
      <xdr:spPr>
        <a:xfrm>
          <a:off x="3098800" y="94397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57150</xdr:rowOff>
    </xdr:from>
    <xdr:to>
      <xdr:col>5</xdr:col>
      <xdr:colOff>600075</xdr:colOff>
      <xdr:row>55</xdr:row>
      <xdr:rowOff>158750</xdr:rowOff>
    </xdr:to>
    <xdr:sp macro="" textlink="">
      <xdr:nvSpPr>
        <xdr:cNvPr id="196" name="フローチャート : 判断 195"/>
        <xdr:cNvSpPr/>
      </xdr:nvSpPr>
      <xdr:spPr>
        <a:xfrm>
          <a:off x="3937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143527</xdr:rowOff>
    </xdr:from>
    <xdr:ext cx="736600" cy="259045"/>
    <xdr:sp macro="" textlink="">
      <xdr:nvSpPr>
        <xdr:cNvPr id="197" name="テキスト ボックス 196"/>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9978</xdr:rowOff>
    </xdr:from>
    <xdr:to>
      <xdr:col>4</xdr:col>
      <xdr:colOff>346075</xdr:colOff>
      <xdr:row>55</xdr:row>
      <xdr:rowOff>31750</xdr:rowOff>
    </xdr:to>
    <xdr:cxnSp macro="">
      <xdr:nvCxnSpPr>
        <xdr:cNvPr id="198" name="直線コネクタ 197"/>
        <xdr:cNvCxnSpPr/>
      </xdr:nvCxnSpPr>
      <xdr:spPr>
        <a:xfrm flipV="1">
          <a:off x="2209800" y="94397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111578</xdr:rowOff>
    </xdr:from>
    <xdr:to>
      <xdr:col>4</xdr:col>
      <xdr:colOff>396875</xdr:colOff>
      <xdr:row>56</xdr:row>
      <xdr:rowOff>41728</xdr:rowOff>
    </xdr:to>
    <xdr:sp macro="" textlink="">
      <xdr:nvSpPr>
        <xdr:cNvPr id="199" name="フローチャート : 判断 198"/>
        <xdr:cNvSpPr/>
      </xdr:nvSpPr>
      <xdr:spPr>
        <a:xfrm>
          <a:off x="3048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26505</xdr:rowOff>
    </xdr:from>
    <xdr:ext cx="762000" cy="259045"/>
    <xdr:sp macro="" textlink="">
      <xdr:nvSpPr>
        <xdr:cNvPr id="200" name="テキスト ボックス 199"/>
        <xdr:cNvSpPr txBox="1"/>
      </xdr:nvSpPr>
      <xdr:spPr>
        <a:xfrm>
          <a:off x="2717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31750</xdr:rowOff>
    </xdr:from>
    <xdr:to>
      <xdr:col>3</xdr:col>
      <xdr:colOff>142875</xdr:colOff>
      <xdr:row>55</xdr:row>
      <xdr:rowOff>42635</xdr:rowOff>
    </xdr:to>
    <xdr:cxnSp macro="">
      <xdr:nvCxnSpPr>
        <xdr:cNvPr id="201" name="直線コネクタ 200"/>
        <xdr:cNvCxnSpPr/>
      </xdr:nvCxnSpPr>
      <xdr:spPr>
        <a:xfrm flipV="1">
          <a:off x="1320800" y="94615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100693</xdr:rowOff>
    </xdr:from>
    <xdr:to>
      <xdr:col>3</xdr:col>
      <xdr:colOff>193675</xdr:colOff>
      <xdr:row>56</xdr:row>
      <xdr:rowOff>30843</xdr:rowOff>
    </xdr:to>
    <xdr:sp macro="" textlink="">
      <xdr:nvSpPr>
        <xdr:cNvPr id="202" name="フローチャート : 判断 201"/>
        <xdr:cNvSpPr/>
      </xdr:nvSpPr>
      <xdr:spPr>
        <a:xfrm>
          <a:off x="2159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15620</xdr:rowOff>
    </xdr:from>
    <xdr:ext cx="762000" cy="259045"/>
    <xdr:sp macro="" textlink="">
      <xdr:nvSpPr>
        <xdr:cNvPr id="203" name="テキスト ボックス 202"/>
        <xdr:cNvSpPr txBox="1"/>
      </xdr:nvSpPr>
      <xdr:spPr>
        <a:xfrm>
          <a:off x="1828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111578</xdr:rowOff>
    </xdr:from>
    <xdr:to>
      <xdr:col>1</xdr:col>
      <xdr:colOff>676275</xdr:colOff>
      <xdr:row>56</xdr:row>
      <xdr:rowOff>41728</xdr:rowOff>
    </xdr:to>
    <xdr:sp macro="" textlink="">
      <xdr:nvSpPr>
        <xdr:cNvPr id="204" name="フローチャート : 判断 203"/>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26505</xdr:rowOff>
    </xdr:from>
    <xdr:ext cx="762000" cy="259045"/>
    <xdr:sp macro="" textlink="">
      <xdr:nvSpPr>
        <xdr:cNvPr id="205" name="テキスト ボックス 204"/>
        <xdr:cNvSpPr txBox="1"/>
      </xdr:nvSpPr>
      <xdr:spPr>
        <a:xfrm>
          <a:off x="939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141515</xdr:rowOff>
    </xdr:from>
    <xdr:to>
      <xdr:col>7</xdr:col>
      <xdr:colOff>66675</xdr:colOff>
      <xdr:row>55</xdr:row>
      <xdr:rowOff>71665</xdr:rowOff>
    </xdr:to>
    <xdr:sp macro="" textlink="">
      <xdr:nvSpPr>
        <xdr:cNvPr id="211" name="円/楕円 210"/>
        <xdr:cNvSpPr/>
      </xdr:nvSpPr>
      <xdr:spPr>
        <a:xfrm>
          <a:off x="47752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158042</xdr:rowOff>
    </xdr:from>
    <xdr:ext cx="762000" cy="259045"/>
    <xdr:sp macro="" textlink="">
      <xdr:nvSpPr>
        <xdr:cNvPr id="212" name="扶助費該当値テキスト"/>
        <xdr:cNvSpPr txBox="1"/>
      </xdr:nvSpPr>
      <xdr:spPr>
        <a:xfrm>
          <a:off x="49149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130628</xdr:rowOff>
    </xdr:from>
    <xdr:to>
      <xdr:col>5</xdr:col>
      <xdr:colOff>600075</xdr:colOff>
      <xdr:row>55</xdr:row>
      <xdr:rowOff>60778</xdr:rowOff>
    </xdr:to>
    <xdr:sp macro="" textlink="">
      <xdr:nvSpPr>
        <xdr:cNvPr id="213" name="円/楕円 212"/>
        <xdr:cNvSpPr/>
      </xdr:nvSpPr>
      <xdr:spPr>
        <a:xfrm>
          <a:off x="39370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70955</xdr:rowOff>
    </xdr:from>
    <xdr:ext cx="736600" cy="259045"/>
    <xdr:sp macro="" textlink="">
      <xdr:nvSpPr>
        <xdr:cNvPr id="214" name="テキスト ボックス 213"/>
        <xdr:cNvSpPr txBox="1"/>
      </xdr:nvSpPr>
      <xdr:spPr>
        <a:xfrm>
          <a:off x="3606800" y="9157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130628</xdr:rowOff>
    </xdr:from>
    <xdr:to>
      <xdr:col>4</xdr:col>
      <xdr:colOff>396875</xdr:colOff>
      <xdr:row>55</xdr:row>
      <xdr:rowOff>60778</xdr:rowOff>
    </xdr:to>
    <xdr:sp macro="" textlink="">
      <xdr:nvSpPr>
        <xdr:cNvPr id="215" name="円/楕円 214"/>
        <xdr:cNvSpPr/>
      </xdr:nvSpPr>
      <xdr:spPr>
        <a:xfrm>
          <a:off x="30480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70955</xdr:rowOff>
    </xdr:from>
    <xdr:ext cx="762000" cy="259045"/>
    <xdr:sp macro="" textlink="">
      <xdr:nvSpPr>
        <xdr:cNvPr id="216" name="テキスト ボックス 215"/>
        <xdr:cNvSpPr txBox="1"/>
      </xdr:nvSpPr>
      <xdr:spPr>
        <a:xfrm>
          <a:off x="2717800" y="91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152400</xdr:rowOff>
    </xdr:from>
    <xdr:to>
      <xdr:col>3</xdr:col>
      <xdr:colOff>193675</xdr:colOff>
      <xdr:row>55</xdr:row>
      <xdr:rowOff>82550</xdr:rowOff>
    </xdr:to>
    <xdr:sp macro="" textlink="">
      <xdr:nvSpPr>
        <xdr:cNvPr id="217" name="円/楕円 216"/>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92727</xdr:rowOff>
    </xdr:from>
    <xdr:ext cx="762000" cy="259045"/>
    <xdr:sp macro="" textlink="">
      <xdr:nvSpPr>
        <xdr:cNvPr id="218" name="テキスト ボックス 217"/>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163285</xdr:rowOff>
    </xdr:from>
    <xdr:to>
      <xdr:col>1</xdr:col>
      <xdr:colOff>676275</xdr:colOff>
      <xdr:row>55</xdr:row>
      <xdr:rowOff>93435</xdr:rowOff>
    </xdr:to>
    <xdr:sp macro="" textlink="">
      <xdr:nvSpPr>
        <xdr:cNvPr id="219" name="円/楕円 218"/>
        <xdr:cNvSpPr/>
      </xdr:nvSpPr>
      <xdr:spPr>
        <a:xfrm>
          <a:off x="1270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103612</xdr:rowOff>
    </xdr:from>
    <xdr:ext cx="762000" cy="259045"/>
    <xdr:sp macro="" textlink="">
      <xdr:nvSpPr>
        <xdr:cNvPr id="220" name="テキスト ボックス 219"/>
        <xdr:cNvSpPr txBox="1"/>
      </xdr:nvSpPr>
      <xdr:spPr>
        <a:xfrm>
          <a:off x="939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16/128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a:t>
          </a:r>
          <a:r>
            <a:rPr kumimoji="1" lang="en-US" altLang="ja-JP" sz="1300">
              <a:latin typeface="ＭＳ Ｐゴシック"/>
            </a:rPr>
            <a:t>3.5</a:t>
          </a:r>
          <a:r>
            <a:rPr kumimoji="1" lang="ja-JP" altLang="en-US" sz="1300">
              <a:latin typeface="ＭＳ Ｐゴシック"/>
            </a:rPr>
            <a:t>ポイント、福島県平均を</a:t>
          </a:r>
          <a:r>
            <a:rPr kumimoji="1" lang="en-US" altLang="ja-JP" sz="1300">
              <a:latin typeface="ＭＳ Ｐゴシック"/>
            </a:rPr>
            <a:t>2.3</a:t>
          </a:r>
          <a:r>
            <a:rPr kumimoji="1" lang="ja-JP" altLang="en-US" sz="1300">
              <a:latin typeface="ＭＳ Ｐゴシック"/>
            </a:rPr>
            <a:t>ポイントそれぞれ下回り、前年度と比較して</a:t>
          </a:r>
          <a:r>
            <a:rPr kumimoji="1" lang="en-US" altLang="ja-JP" sz="1300">
              <a:latin typeface="ＭＳ Ｐゴシック"/>
            </a:rPr>
            <a:t>0.3</a:t>
          </a:r>
          <a:r>
            <a:rPr kumimoji="1" lang="ja-JP" altLang="en-US" sz="1300">
              <a:latin typeface="ＭＳ Ｐゴシック"/>
            </a:rPr>
            <a:t>ポイント上昇している状況である。</a:t>
          </a:r>
          <a:endParaRPr kumimoji="1" lang="en-US" altLang="ja-JP" sz="1300">
            <a:latin typeface="ＭＳ Ｐゴシック"/>
          </a:endParaRPr>
        </a:p>
        <a:p>
          <a:r>
            <a:rPr kumimoji="1" lang="ja-JP" altLang="en-US" sz="1300">
              <a:latin typeface="ＭＳ Ｐゴシック"/>
            </a:rPr>
            <a:t>　これは、公営住宅など各施設の維持補修費の増加が主な要因である。</a:t>
          </a:r>
          <a:endParaRPr kumimoji="1" lang="en-US" altLang="ja-JP" sz="1300">
            <a:latin typeface="ＭＳ Ｐゴシック"/>
          </a:endParaRPr>
        </a:p>
        <a:p>
          <a:r>
            <a:rPr kumimoji="1" lang="ja-JP" altLang="en-US" sz="1300">
              <a:latin typeface="ＭＳ Ｐゴシック"/>
            </a:rPr>
            <a:t>　今後も施設の老朽化に伴い維持補修費の増大が見込まれることから公共施設の適正な管理を図る必要がある。</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60</xdr:row>
      <xdr:rowOff>35560</xdr:rowOff>
    </xdr:to>
    <xdr:cxnSp macro="">
      <xdr:nvCxnSpPr>
        <xdr:cNvPr id="248" name="直線コネクタ 247"/>
        <xdr:cNvCxnSpPr/>
      </xdr:nvCxnSpPr>
      <xdr:spPr>
        <a:xfrm flipV="1">
          <a:off x="16510000" y="89662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7637</xdr:rowOff>
    </xdr:from>
    <xdr:ext cx="762000" cy="259045"/>
    <xdr:sp macro="" textlink="">
      <xdr:nvSpPr>
        <xdr:cNvPr id="249" name="その他最小値テキスト"/>
        <xdr:cNvSpPr txBox="1"/>
      </xdr:nvSpPr>
      <xdr:spPr>
        <a:xfrm>
          <a:off x="16598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60</xdr:row>
      <xdr:rowOff>35560</xdr:rowOff>
    </xdr:from>
    <xdr:to>
      <xdr:col>24</xdr:col>
      <xdr:colOff>120650</xdr:colOff>
      <xdr:row>60</xdr:row>
      <xdr:rowOff>35560</xdr:rowOff>
    </xdr:to>
    <xdr:cxnSp macro="">
      <xdr:nvCxnSpPr>
        <xdr:cNvPr id="250" name="直線コネクタ 249"/>
        <xdr:cNvCxnSpPr/>
      </xdr:nvCxnSpPr>
      <xdr:spPr>
        <a:xfrm>
          <a:off x="16421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51"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52" name="直線コネクタ 251"/>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53</xdr:row>
      <xdr:rowOff>107950</xdr:rowOff>
    </xdr:from>
    <xdr:to>
      <xdr:col>24</xdr:col>
      <xdr:colOff>31750</xdr:colOff>
      <xdr:row>53</xdr:row>
      <xdr:rowOff>130810</xdr:rowOff>
    </xdr:to>
    <xdr:cxnSp macro="">
      <xdr:nvCxnSpPr>
        <xdr:cNvPr id="253" name="直線コネクタ 252"/>
        <xdr:cNvCxnSpPr/>
      </xdr:nvCxnSpPr>
      <xdr:spPr>
        <a:xfrm>
          <a:off x="15671800" y="91948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147337</xdr:rowOff>
    </xdr:from>
    <xdr:ext cx="762000" cy="259045"/>
    <xdr:sp macro="" textlink="">
      <xdr:nvSpPr>
        <xdr:cNvPr id="254" name="その他平均値テキスト"/>
        <xdr:cNvSpPr txBox="1"/>
      </xdr:nvSpPr>
      <xdr:spPr>
        <a:xfrm>
          <a:off x="16598900" y="9405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3810</xdr:rowOff>
    </xdr:from>
    <xdr:to>
      <xdr:col>24</xdr:col>
      <xdr:colOff>82550</xdr:colOff>
      <xdr:row>55</xdr:row>
      <xdr:rowOff>105410</xdr:rowOff>
    </xdr:to>
    <xdr:sp macro="" textlink="">
      <xdr:nvSpPr>
        <xdr:cNvPr id="255" name="フローチャート : 判断 254"/>
        <xdr:cNvSpPr/>
      </xdr:nvSpPr>
      <xdr:spPr>
        <a:xfrm>
          <a:off x="16459200" y="943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107950</xdr:rowOff>
    </xdr:from>
    <xdr:to>
      <xdr:col>22</xdr:col>
      <xdr:colOff>565150</xdr:colOff>
      <xdr:row>53</xdr:row>
      <xdr:rowOff>168910</xdr:rowOff>
    </xdr:to>
    <xdr:cxnSp macro="">
      <xdr:nvCxnSpPr>
        <xdr:cNvPr id="256" name="直線コネクタ 255"/>
        <xdr:cNvCxnSpPr/>
      </xdr:nvCxnSpPr>
      <xdr:spPr>
        <a:xfrm flipV="1">
          <a:off x="14782800" y="91948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54</xdr:row>
      <xdr:rowOff>114300</xdr:rowOff>
    </xdr:from>
    <xdr:to>
      <xdr:col>22</xdr:col>
      <xdr:colOff>615950</xdr:colOff>
      <xdr:row>55</xdr:row>
      <xdr:rowOff>44450</xdr:rowOff>
    </xdr:to>
    <xdr:sp macro="" textlink="">
      <xdr:nvSpPr>
        <xdr:cNvPr id="257" name="フローチャート : 判断 256"/>
        <xdr:cNvSpPr/>
      </xdr:nvSpPr>
      <xdr:spPr>
        <a:xfrm>
          <a:off x="15621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29227</xdr:rowOff>
    </xdr:from>
    <xdr:ext cx="736600" cy="259045"/>
    <xdr:sp macro="" textlink="">
      <xdr:nvSpPr>
        <xdr:cNvPr id="258" name="テキスト ボックス 257"/>
        <xdr:cNvSpPr txBox="1"/>
      </xdr:nvSpPr>
      <xdr:spPr>
        <a:xfrm>
          <a:off x="15290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168910</xdr:rowOff>
    </xdr:from>
    <xdr:to>
      <xdr:col>21</xdr:col>
      <xdr:colOff>361950</xdr:colOff>
      <xdr:row>53</xdr:row>
      <xdr:rowOff>168910</xdr:rowOff>
    </xdr:to>
    <xdr:cxnSp macro="">
      <xdr:nvCxnSpPr>
        <xdr:cNvPr id="259" name="直線コネクタ 258"/>
        <xdr:cNvCxnSpPr/>
      </xdr:nvCxnSpPr>
      <xdr:spPr>
        <a:xfrm>
          <a:off x="13893800" y="9255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53</xdr:row>
      <xdr:rowOff>163830</xdr:rowOff>
    </xdr:from>
    <xdr:to>
      <xdr:col>21</xdr:col>
      <xdr:colOff>412750</xdr:colOff>
      <xdr:row>54</xdr:row>
      <xdr:rowOff>93980</xdr:rowOff>
    </xdr:to>
    <xdr:sp macro="" textlink="">
      <xdr:nvSpPr>
        <xdr:cNvPr id="260" name="フローチャート : 判断 259"/>
        <xdr:cNvSpPr/>
      </xdr:nvSpPr>
      <xdr:spPr>
        <a:xfrm>
          <a:off x="14732000" y="925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78757</xdr:rowOff>
    </xdr:from>
    <xdr:ext cx="762000" cy="259045"/>
    <xdr:sp macro="" textlink="">
      <xdr:nvSpPr>
        <xdr:cNvPr id="261" name="テキスト ボックス 260"/>
        <xdr:cNvSpPr txBox="1"/>
      </xdr:nvSpPr>
      <xdr:spPr>
        <a:xfrm>
          <a:off x="14401800" y="933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168910</xdr:rowOff>
    </xdr:from>
    <xdr:to>
      <xdr:col>20</xdr:col>
      <xdr:colOff>158750</xdr:colOff>
      <xdr:row>55</xdr:row>
      <xdr:rowOff>16510</xdr:rowOff>
    </xdr:to>
    <xdr:cxnSp macro="">
      <xdr:nvCxnSpPr>
        <xdr:cNvPr id="262" name="直線コネクタ 261"/>
        <xdr:cNvCxnSpPr/>
      </xdr:nvCxnSpPr>
      <xdr:spPr>
        <a:xfrm flipV="1">
          <a:off x="13004800" y="925576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53</xdr:row>
      <xdr:rowOff>163830</xdr:rowOff>
    </xdr:from>
    <xdr:to>
      <xdr:col>20</xdr:col>
      <xdr:colOff>209550</xdr:colOff>
      <xdr:row>54</xdr:row>
      <xdr:rowOff>93980</xdr:rowOff>
    </xdr:to>
    <xdr:sp macro="" textlink="">
      <xdr:nvSpPr>
        <xdr:cNvPr id="263" name="フローチャート : 判断 262"/>
        <xdr:cNvSpPr/>
      </xdr:nvSpPr>
      <xdr:spPr>
        <a:xfrm>
          <a:off x="13843000" y="925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78757</xdr:rowOff>
    </xdr:from>
    <xdr:ext cx="762000" cy="259045"/>
    <xdr:sp macro="" textlink="">
      <xdr:nvSpPr>
        <xdr:cNvPr id="264" name="テキスト ボックス 263"/>
        <xdr:cNvSpPr txBox="1"/>
      </xdr:nvSpPr>
      <xdr:spPr>
        <a:xfrm>
          <a:off x="13512800" y="933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53</xdr:row>
      <xdr:rowOff>148590</xdr:rowOff>
    </xdr:from>
    <xdr:to>
      <xdr:col>19</xdr:col>
      <xdr:colOff>6350</xdr:colOff>
      <xdr:row>54</xdr:row>
      <xdr:rowOff>78740</xdr:rowOff>
    </xdr:to>
    <xdr:sp macro="" textlink="">
      <xdr:nvSpPr>
        <xdr:cNvPr id="265" name="フローチャート : 判断 264"/>
        <xdr:cNvSpPr/>
      </xdr:nvSpPr>
      <xdr:spPr>
        <a:xfrm>
          <a:off x="12954000" y="923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88917</xdr:rowOff>
    </xdr:from>
    <xdr:ext cx="762000" cy="259045"/>
    <xdr:sp macro="" textlink="">
      <xdr:nvSpPr>
        <xdr:cNvPr id="266" name="テキスト ボックス 265"/>
        <xdr:cNvSpPr txBox="1"/>
      </xdr:nvSpPr>
      <xdr:spPr>
        <a:xfrm>
          <a:off x="12623800" y="900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53</xdr:row>
      <xdr:rowOff>80010</xdr:rowOff>
    </xdr:from>
    <xdr:to>
      <xdr:col>24</xdr:col>
      <xdr:colOff>82550</xdr:colOff>
      <xdr:row>54</xdr:row>
      <xdr:rowOff>10160</xdr:rowOff>
    </xdr:to>
    <xdr:sp macro="" textlink="">
      <xdr:nvSpPr>
        <xdr:cNvPr id="272" name="円/楕円 271"/>
        <xdr:cNvSpPr/>
      </xdr:nvSpPr>
      <xdr:spPr>
        <a:xfrm>
          <a:off x="16459200" y="916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52</xdr:row>
      <xdr:rowOff>96537</xdr:rowOff>
    </xdr:from>
    <xdr:ext cx="762000" cy="259045"/>
    <xdr:sp macro="" textlink="">
      <xdr:nvSpPr>
        <xdr:cNvPr id="273" name="その他該当値テキスト"/>
        <xdr:cNvSpPr txBox="1"/>
      </xdr:nvSpPr>
      <xdr:spPr>
        <a:xfrm>
          <a:off x="16598900" y="90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57150</xdr:rowOff>
    </xdr:from>
    <xdr:to>
      <xdr:col>22</xdr:col>
      <xdr:colOff>615950</xdr:colOff>
      <xdr:row>53</xdr:row>
      <xdr:rowOff>158750</xdr:rowOff>
    </xdr:to>
    <xdr:sp macro="" textlink="">
      <xdr:nvSpPr>
        <xdr:cNvPr id="274" name="円/楕円 273"/>
        <xdr:cNvSpPr/>
      </xdr:nvSpPr>
      <xdr:spPr>
        <a:xfrm>
          <a:off x="15621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51</xdr:row>
      <xdr:rowOff>168927</xdr:rowOff>
    </xdr:from>
    <xdr:ext cx="736600" cy="259045"/>
    <xdr:sp macro="" textlink="">
      <xdr:nvSpPr>
        <xdr:cNvPr id="275" name="テキスト ボックス 274"/>
        <xdr:cNvSpPr txBox="1"/>
      </xdr:nvSpPr>
      <xdr:spPr>
        <a:xfrm>
          <a:off x="15290800" y="891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118110</xdr:rowOff>
    </xdr:from>
    <xdr:to>
      <xdr:col>21</xdr:col>
      <xdr:colOff>412750</xdr:colOff>
      <xdr:row>54</xdr:row>
      <xdr:rowOff>48260</xdr:rowOff>
    </xdr:to>
    <xdr:sp macro="" textlink="">
      <xdr:nvSpPr>
        <xdr:cNvPr id="276" name="円/楕円 275"/>
        <xdr:cNvSpPr/>
      </xdr:nvSpPr>
      <xdr:spPr>
        <a:xfrm>
          <a:off x="14732000" y="920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58437</xdr:rowOff>
    </xdr:from>
    <xdr:ext cx="762000" cy="259045"/>
    <xdr:sp macro="" textlink="">
      <xdr:nvSpPr>
        <xdr:cNvPr id="277" name="テキスト ボックス 276"/>
        <xdr:cNvSpPr txBox="1"/>
      </xdr:nvSpPr>
      <xdr:spPr>
        <a:xfrm>
          <a:off x="14401800" y="897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118110</xdr:rowOff>
    </xdr:from>
    <xdr:to>
      <xdr:col>20</xdr:col>
      <xdr:colOff>209550</xdr:colOff>
      <xdr:row>54</xdr:row>
      <xdr:rowOff>48260</xdr:rowOff>
    </xdr:to>
    <xdr:sp macro="" textlink="">
      <xdr:nvSpPr>
        <xdr:cNvPr id="278" name="円/楕円 277"/>
        <xdr:cNvSpPr/>
      </xdr:nvSpPr>
      <xdr:spPr>
        <a:xfrm>
          <a:off x="13843000" y="920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58437</xdr:rowOff>
    </xdr:from>
    <xdr:ext cx="762000" cy="259045"/>
    <xdr:sp macro="" textlink="">
      <xdr:nvSpPr>
        <xdr:cNvPr id="279" name="テキスト ボックス 278"/>
        <xdr:cNvSpPr txBox="1"/>
      </xdr:nvSpPr>
      <xdr:spPr>
        <a:xfrm>
          <a:off x="13512800" y="897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137160</xdr:rowOff>
    </xdr:from>
    <xdr:to>
      <xdr:col>19</xdr:col>
      <xdr:colOff>6350</xdr:colOff>
      <xdr:row>55</xdr:row>
      <xdr:rowOff>67310</xdr:rowOff>
    </xdr:to>
    <xdr:sp macro="" textlink="">
      <xdr:nvSpPr>
        <xdr:cNvPr id="280" name="円/楕円 279"/>
        <xdr:cNvSpPr/>
      </xdr:nvSpPr>
      <xdr:spPr>
        <a:xfrm>
          <a:off x="12954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52087</xdr:rowOff>
    </xdr:from>
    <xdr:ext cx="762000" cy="259045"/>
    <xdr:sp macro="" textlink="">
      <xdr:nvSpPr>
        <xdr:cNvPr id="281" name="テキスト ボックス 280"/>
        <xdr:cNvSpPr txBox="1"/>
      </xdr:nvSpPr>
      <xdr:spPr>
        <a:xfrm>
          <a:off x="12623800" y="9481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90/128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a:t>
          </a:r>
          <a:r>
            <a:rPr kumimoji="1" lang="en-US" altLang="ja-JP" sz="1300">
              <a:latin typeface="ＭＳ Ｐゴシック"/>
            </a:rPr>
            <a:t>2.3</a:t>
          </a:r>
          <a:r>
            <a:rPr kumimoji="1" lang="ja-JP" altLang="en-US" sz="1300">
              <a:latin typeface="ＭＳ Ｐゴシック"/>
            </a:rPr>
            <a:t>ポイント、福島県平均を</a:t>
          </a:r>
          <a:r>
            <a:rPr kumimoji="1" lang="en-US" altLang="ja-JP" sz="1300">
              <a:latin typeface="ＭＳ Ｐゴシック"/>
            </a:rPr>
            <a:t>1.4</a:t>
          </a:r>
          <a:r>
            <a:rPr kumimoji="1" lang="ja-JP" altLang="en-US" sz="1300">
              <a:latin typeface="ＭＳ Ｐゴシック"/>
            </a:rPr>
            <a:t>ポイントそれぞれ上回り、前年度と比較して</a:t>
          </a:r>
          <a:r>
            <a:rPr kumimoji="1" lang="en-US" altLang="ja-JP" sz="1300">
              <a:latin typeface="ＭＳ Ｐゴシック"/>
            </a:rPr>
            <a:t>0.6</a:t>
          </a:r>
          <a:r>
            <a:rPr kumimoji="1" lang="ja-JP" altLang="en-US" sz="1300">
              <a:latin typeface="ＭＳ Ｐゴシック"/>
            </a:rPr>
            <a:t>ポイント上昇している状況である。</a:t>
          </a:r>
          <a:endParaRPr kumimoji="1" lang="en-US" altLang="ja-JP" sz="1300">
            <a:latin typeface="ＭＳ Ｐゴシック"/>
          </a:endParaRPr>
        </a:p>
        <a:p>
          <a:r>
            <a:rPr kumimoji="1" lang="ja-JP" altLang="en-US" sz="1300">
              <a:latin typeface="ＭＳ Ｐゴシック"/>
            </a:rPr>
            <a:t>　これは、一部事務組合負担金の増が主な要因であり、今後も一部事務組合において施設の維持管理経費が増大することも考えられ注視が必要である。</a:t>
          </a:r>
          <a:endParaRPr kumimoji="1" lang="en-US" altLang="ja-JP" sz="1300">
            <a:latin typeface="ＭＳ Ｐゴシック"/>
          </a:endParaRPr>
        </a:p>
        <a:p>
          <a:r>
            <a:rPr kumimoji="1" lang="ja-JP" altLang="en-US" sz="1300">
              <a:latin typeface="ＭＳ Ｐゴシック"/>
            </a:rPr>
            <a:t>　また、市独自の補助金等については、見直しを図りながら適正化を図る。</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120142</xdr:rowOff>
    </xdr:from>
    <xdr:to>
      <xdr:col>24</xdr:col>
      <xdr:colOff>31750</xdr:colOff>
      <xdr:row>39</xdr:row>
      <xdr:rowOff>92710</xdr:rowOff>
    </xdr:to>
    <xdr:cxnSp macro="">
      <xdr:nvCxnSpPr>
        <xdr:cNvPr id="306" name="直線コネクタ 305"/>
        <xdr:cNvCxnSpPr/>
      </xdr:nvCxnSpPr>
      <xdr:spPr>
        <a:xfrm flipV="1">
          <a:off x="16510000" y="5777992"/>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35069</xdr:rowOff>
    </xdr:from>
    <xdr:ext cx="762000" cy="259045"/>
    <xdr:sp macro="" textlink="">
      <xdr:nvSpPr>
        <xdr:cNvPr id="309" name="補助費等最大値テキスト"/>
        <xdr:cNvSpPr txBox="1"/>
      </xdr:nvSpPr>
      <xdr:spPr>
        <a:xfrm>
          <a:off x="16598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33</xdr:row>
      <xdr:rowOff>120142</xdr:rowOff>
    </xdr:from>
    <xdr:to>
      <xdr:col>24</xdr:col>
      <xdr:colOff>120650</xdr:colOff>
      <xdr:row>33</xdr:row>
      <xdr:rowOff>120142</xdr:rowOff>
    </xdr:to>
    <xdr:cxnSp macro="">
      <xdr:nvCxnSpPr>
        <xdr:cNvPr id="310" name="直線コネクタ 309"/>
        <xdr:cNvCxnSpPr/>
      </xdr:nvCxnSpPr>
      <xdr:spPr>
        <a:xfrm>
          <a:off x="16421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117856</xdr:rowOff>
    </xdr:from>
    <xdr:to>
      <xdr:col>24</xdr:col>
      <xdr:colOff>31750</xdr:colOff>
      <xdr:row>36</xdr:row>
      <xdr:rowOff>145288</xdr:rowOff>
    </xdr:to>
    <xdr:cxnSp macro="">
      <xdr:nvCxnSpPr>
        <xdr:cNvPr id="311" name="直線コネクタ 310"/>
        <xdr:cNvCxnSpPr/>
      </xdr:nvCxnSpPr>
      <xdr:spPr>
        <a:xfrm>
          <a:off x="15671800" y="629005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5859</xdr:rowOff>
    </xdr:from>
    <xdr:ext cx="762000" cy="259045"/>
    <xdr:sp macro="" textlink="">
      <xdr:nvSpPr>
        <xdr:cNvPr id="312" name="補助費等平均値テキスト"/>
        <xdr:cNvSpPr txBox="1"/>
      </xdr:nvSpPr>
      <xdr:spPr>
        <a:xfrm>
          <a:off x="16598900" y="6006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160782</xdr:rowOff>
    </xdr:from>
    <xdr:to>
      <xdr:col>24</xdr:col>
      <xdr:colOff>82550</xdr:colOff>
      <xdr:row>36</xdr:row>
      <xdr:rowOff>90932</xdr:rowOff>
    </xdr:to>
    <xdr:sp macro="" textlink="">
      <xdr:nvSpPr>
        <xdr:cNvPr id="313" name="フローチャート : 判断 312"/>
        <xdr:cNvSpPr/>
      </xdr:nvSpPr>
      <xdr:spPr>
        <a:xfrm>
          <a:off x="164592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90424</xdr:rowOff>
    </xdr:from>
    <xdr:to>
      <xdr:col>22</xdr:col>
      <xdr:colOff>565150</xdr:colOff>
      <xdr:row>36</xdr:row>
      <xdr:rowOff>117856</xdr:rowOff>
    </xdr:to>
    <xdr:cxnSp macro="">
      <xdr:nvCxnSpPr>
        <xdr:cNvPr id="314" name="直線コネクタ 313"/>
        <xdr:cNvCxnSpPr/>
      </xdr:nvCxnSpPr>
      <xdr:spPr>
        <a:xfrm>
          <a:off x="14782800" y="62626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xdr:rowOff>
    </xdr:from>
    <xdr:to>
      <xdr:col>22</xdr:col>
      <xdr:colOff>615950</xdr:colOff>
      <xdr:row>36</xdr:row>
      <xdr:rowOff>109220</xdr:rowOff>
    </xdr:to>
    <xdr:sp macro="" textlink="">
      <xdr:nvSpPr>
        <xdr:cNvPr id="315" name="フローチャート : 判断 314"/>
        <xdr:cNvSpPr/>
      </xdr:nvSpPr>
      <xdr:spPr>
        <a:xfrm>
          <a:off x="15621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119397</xdr:rowOff>
    </xdr:from>
    <xdr:ext cx="736600" cy="259045"/>
    <xdr:sp macro="" textlink="">
      <xdr:nvSpPr>
        <xdr:cNvPr id="316" name="テキスト ボックス 315"/>
        <xdr:cNvSpPr txBox="1"/>
      </xdr:nvSpPr>
      <xdr:spPr>
        <a:xfrm>
          <a:off x="15290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90424</xdr:rowOff>
    </xdr:from>
    <xdr:to>
      <xdr:col>21</xdr:col>
      <xdr:colOff>361950</xdr:colOff>
      <xdr:row>36</xdr:row>
      <xdr:rowOff>90424</xdr:rowOff>
    </xdr:to>
    <xdr:cxnSp macro="">
      <xdr:nvCxnSpPr>
        <xdr:cNvPr id="317" name="直線コネクタ 316"/>
        <xdr:cNvCxnSpPr/>
      </xdr:nvCxnSpPr>
      <xdr:spPr>
        <a:xfrm>
          <a:off x="13893800" y="62626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44196</xdr:rowOff>
    </xdr:from>
    <xdr:to>
      <xdr:col>21</xdr:col>
      <xdr:colOff>412750</xdr:colOff>
      <xdr:row>36</xdr:row>
      <xdr:rowOff>145796</xdr:rowOff>
    </xdr:to>
    <xdr:sp macro="" textlink="">
      <xdr:nvSpPr>
        <xdr:cNvPr id="318" name="フローチャート : 判断 317"/>
        <xdr:cNvSpPr/>
      </xdr:nvSpPr>
      <xdr:spPr>
        <a:xfrm>
          <a:off x="14732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130573</xdr:rowOff>
    </xdr:from>
    <xdr:ext cx="762000" cy="259045"/>
    <xdr:sp macro="" textlink="">
      <xdr:nvSpPr>
        <xdr:cNvPr id="319" name="テキスト ボックス 318"/>
        <xdr:cNvSpPr txBox="1"/>
      </xdr:nvSpPr>
      <xdr:spPr>
        <a:xfrm>
          <a:off x="14401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58420</xdr:rowOff>
    </xdr:from>
    <xdr:to>
      <xdr:col>20</xdr:col>
      <xdr:colOff>158750</xdr:colOff>
      <xdr:row>36</xdr:row>
      <xdr:rowOff>90424</xdr:rowOff>
    </xdr:to>
    <xdr:cxnSp macro="">
      <xdr:nvCxnSpPr>
        <xdr:cNvPr id="320" name="直線コネクタ 319"/>
        <xdr:cNvCxnSpPr/>
      </xdr:nvCxnSpPr>
      <xdr:spPr>
        <a:xfrm>
          <a:off x="13004800" y="62306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48768</xdr:rowOff>
    </xdr:from>
    <xdr:to>
      <xdr:col>20</xdr:col>
      <xdr:colOff>209550</xdr:colOff>
      <xdr:row>36</xdr:row>
      <xdr:rowOff>150368</xdr:rowOff>
    </xdr:to>
    <xdr:sp macro="" textlink="">
      <xdr:nvSpPr>
        <xdr:cNvPr id="321" name="フローチャート : 判断 320"/>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135145</xdr:rowOff>
    </xdr:from>
    <xdr:ext cx="762000" cy="259045"/>
    <xdr:sp macro="" textlink="">
      <xdr:nvSpPr>
        <xdr:cNvPr id="322" name="テキスト ボックス 321"/>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62484</xdr:rowOff>
    </xdr:from>
    <xdr:to>
      <xdr:col>19</xdr:col>
      <xdr:colOff>6350</xdr:colOff>
      <xdr:row>36</xdr:row>
      <xdr:rowOff>164084</xdr:rowOff>
    </xdr:to>
    <xdr:sp macro="" textlink="">
      <xdr:nvSpPr>
        <xdr:cNvPr id="323" name="フローチャート : 判断 322"/>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148861</xdr:rowOff>
    </xdr:from>
    <xdr:ext cx="762000" cy="259045"/>
    <xdr:sp macro="" textlink="">
      <xdr:nvSpPr>
        <xdr:cNvPr id="324" name="テキスト ボックス 323"/>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94488</xdr:rowOff>
    </xdr:from>
    <xdr:to>
      <xdr:col>24</xdr:col>
      <xdr:colOff>82550</xdr:colOff>
      <xdr:row>37</xdr:row>
      <xdr:rowOff>24638</xdr:rowOff>
    </xdr:to>
    <xdr:sp macro="" textlink="">
      <xdr:nvSpPr>
        <xdr:cNvPr id="330" name="円/楕円 329"/>
        <xdr:cNvSpPr/>
      </xdr:nvSpPr>
      <xdr:spPr>
        <a:xfrm>
          <a:off x="164592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66565</xdr:rowOff>
    </xdr:from>
    <xdr:ext cx="762000" cy="259045"/>
    <xdr:sp macro="" textlink="">
      <xdr:nvSpPr>
        <xdr:cNvPr id="331" name="補助費等該当値テキスト"/>
        <xdr:cNvSpPr txBox="1"/>
      </xdr:nvSpPr>
      <xdr:spPr>
        <a:xfrm>
          <a:off x="165989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67056</xdr:rowOff>
    </xdr:from>
    <xdr:to>
      <xdr:col>22</xdr:col>
      <xdr:colOff>615950</xdr:colOff>
      <xdr:row>36</xdr:row>
      <xdr:rowOff>168656</xdr:rowOff>
    </xdr:to>
    <xdr:sp macro="" textlink="">
      <xdr:nvSpPr>
        <xdr:cNvPr id="332" name="円/楕円 331"/>
        <xdr:cNvSpPr/>
      </xdr:nvSpPr>
      <xdr:spPr>
        <a:xfrm>
          <a:off x="15621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153433</xdr:rowOff>
    </xdr:from>
    <xdr:ext cx="736600" cy="259045"/>
    <xdr:sp macro="" textlink="">
      <xdr:nvSpPr>
        <xdr:cNvPr id="333" name="テキスト ボックス 332"/>
        <xdr:cNvSpPr txBox="1"/>
      </xdr:nvSpPr>
      <xdr:spPr>
        <a:xfrm>
          <a:off x="15290800" y="6325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39624</xdr:rowOff>
    </xdr:from>
    <xdr:to>
      <xdr:col>21</xdr:col>
      <xdr:colOff>412750</xdr:colOff>
      <xdr:row>36</xdr:row>
      <xdr:rowOff>141224</xdr:rowOff>
    </xdr:to>
    <xdr:sp macro="" textlink="">
      <xdr:nvSpPr>
        <xdr:cNvPr id="334" name="円/楕円 333"/>
        <xdr:cNvSpPr/>
      </xdr:nvSpPr>
      <xdr:spPr>
        <a:xfrm>
          <a:off x="14732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151401</xdr:rowOff>
    </xdr:from>
    <xdr:ext cx="762000" cy="259045"/>
    <xdr:sp macro="" textlink="">
      <xdr:nvSpPr>
        <xdr:cNvPr id="335" name="テキスト ボックス 334"/>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39624</xdr:rowOff>
    </xdr:from>
    <xdr:to>
      <xdr:col>20</xdr:col>
      <xdr:colOff>209550</xdr:colOff>
      <xdr:row>36</xdr:row>
      <xdr:rowOff>141224</xdr:rowOff>
    </xdr:to>
    <xdr:sp macro="" textlink="">
      <xdr:nvSpPr>
        <xdr:cNvPr id="336" name="円/楕円 335"/>
        <xdr:cNvSpPr/>
      </xdr:nvSpPr>
      <xdr:spPr>
        <a:xfrm>
          <a:off x="13843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151401</xdr:rowOff>
    </xdr:from>
    <xdr:ext cx="762000" cy="259045"/>
    <xdr:sp macro="" textlink="">
      <xdr:nvSpPr>
        <xdr:cNvPr id="337" name="テキスト ボックス 336"/>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7620</xdr:rowOff>
    </xdr:from>
    <xdr:to>
      <xdr:col>19</xdr:col>
      <xdr:colOff>6350</xdr:colOff>
      <xdr:row>36</xdr:row>
      <xdr:rowOff>109220</xdr:rowOff>
    </xdr:to>
    <xdr:sp macro="" textlink="">
      <xdr:nvSpPr>
        <xdr:cNvPr id="338" name="円/楕円 337"/>
        <xdr:cNvSpPr/>
      </xdr:nvSpPr>
      <xdr:spPr>
        <a:xfrm>
          <a:off x="12954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119397</xdr:rowOff>
    </xdr:from>
    <xdr:ext cx="762000" cy="259045"/>
    <xdr:sp macro="" textlink="">
      <xdr:nvSpPr>
        <xdr:cNvPr id="339" name="テキスト ボックス 338"/>
        <xdr:cNvSpPr txBox="1"/>
      </xdr:nvSpPr>
      <xdr:spPr>
        <a:xfrm>
          <a:off x="12623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14/128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a:t>
          </a:r>
          <a:r>
            <a:rPr kumimoji="1" lang="en-US" altLang="ja-JP" sz="1300">
              <a:latin typeface="ＭＳ Ｐゴシック"/>
            </a:rPr>
            <a:t>5.5</a:t>
          </a:r>
          <a:r>
            <a:rPr kumimoji="1" lang="ja-JP" altLang="en-US" sz="1300">
              <a:latin typeface="ＭＳ Ｐゴシック"/>
            </a:rPr>
            <a:t>ポイント、福島県平均を</a:t>
          </a:r>
          <a:r>
            <a:rPr kumimoji="1" lang="en-US" altLang="ja-JP" sz="1300">
              <a:latin typeface="ＭＳ Ｐゴシック"/>
            </a:rPr>
            <a:t>1.3</a:t>
          </a:r>
          <a:r>
            <a:rPr kumimoji="1" lang="ja-JP" altLang="en-US" sz="1300">
              <a:latin typeface="ＭＳ Ｐゴシック"/>
            </a:rPr>
            <a:t>ポイントをそれぞれ下回る状況である。</a:t>
          </a:r>
          <a:endParaRPr kumimoji="1" lang="en-US" altLang="ja-JP" sz="1300">
            <a:latin typeface="ＭＳ Ｐゴシック"/>
          </a:endParaRPr>
        </a:p>
        <a:p>
          <a:r>
            <a:rPr kumimoji="1" lang="ja-JP" altLang="en-US" sz="1300">
              <a:latin typeface="ＭＳ Ｐゴシック"/>
            </a:rPr>
            <a:t>　今後も市債バランスを考慮しつつ当該年度の市債発行額を設定し、後年度の公債費負担の抑制に努める。</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20320</xdr:rowOff>
    </xdr:from>
    <xdr:to>
      <xdr:col>7</xdr:col>
      <xdr:colOff>15875</xdr:colOff>
      <xdr:row>81</xdr:row>
      <xdr:rowOff>12700</xdr:rowOff>
    </xdr:to>
    <xdr:cxnSp macro="">
      <xdr:nvCxnSpPr>
        <xdr:cNvPr id="366" name="直線コネクタ 365"/>
        <xdr:cNvCxnSpPr/>
      </xdr:nvCxnSpPr>
      <xdr:spPr>
        <a:xfrm flipV="1">
          <a:off x="4826000" y="1270762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156227</xdr:rowOff>
    </xdr:from>
    <xdr:ext cx="762000" cy="259045"/>
    <xdr:sp macro="" textlink="">
      <xdr:nvSpPr>
        <xdr:cNvPr id="367" name="公債費最小値テキスト"/>
        <xdr:cNvSpPr txBox="1"/>
      </xdr:nvSpPr>
      <xdr:spPr>
        <a:xfrm>
          <a:off x="4914900" y="1387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73.0</a:t>
          </a:r>
          <a:endParaRPr kumimoji="1" lang="ja-JP" altLang="en-US" sz="1000" b="1">
            <a:latin typeface="ＭＳ Ｐゴシック"/>
          </a:endParaRPr>
        </a:p>
      </xdr:txBody>
    </xdr:sp>
    <xdr:clientData/>
  </xdr:oneCellAnchor>
  <xdr:twoCellAnchor>
    <xdr:from>
      <xdr:col>6</xdr:col>
      <xdr:colOff>612775</xdr:colOff>
      <xdr:row>81</xdr:row>
      <xdr:rowOff>12700</xdr:rowOff>
    </xdr:from>
    <xdr:to>
      <xdr:col>7</xdr:col>
      <xdr:colOff>104775</xdr:colOff>
      <xdr:row>81</xdr:row>
      <xdr:rowOff>12700</xdr:rowOff>
    </xdr:to>
    <xdr:cxnSp macro="">
      <xdr:nvCxnSpPr>
        <xdr:cNvPr id="368" name="直線コネクタ 367"/>
        <xdr:cNvCxnSpPr/>
      </xdr:nvCxnSpPr>
      <xdr:spPr>
        <a:xfrm>
          <a:off x="4737100" y="1390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106697</xdr:rowOff>
    </xdr:from>
    <xdr:ext cx="762000" cy="259045"/>
    <xdr:sp macro="" textlink="">
      <xdr:nvSpPr>
        <xdr:cNvPr id="369" name="公債費最大値テキスト"/>
        <xdr:cNvSpPr txBox="1"/>
      </xdr:nvSpPr>
      <xdr:spPr>
        <a:xfrm>
          <a:off x="4914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6</xdr:col>
      <xdr:colOff>612775</xdr:colOff>
      <xdr:row>74</xdr:row>
      <xdr:rowOff>20320</xdr:rowOff>
    </xdr:from>
    <xdr:to>
      <xdr:col>7</xdr:col>
      <xdr:colOff>104775</xdr:colOff>
      <xdr:row>74</xdr:row>
      <xdr:rowOff>20320</xdr:rowOff>
    </xdr:to>
    <xdr:cxnSp macro="">
      <xdr:nvCxnSpPr>
        <xdr:cNvPr id="370" name="直線コネクタ 369"/>
        <xdr:cNvCxnSpPr/>
      </xdr:nvCxnSpPr>
      <xdr:spPr>
        <a:xfrm>
          <a:off x="4737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81280</xdr:rowOff>
    </xdr:from>
    <xdr:to>
      <xdr:col>7</xdr:col>
      <xdr:colOff>15875</xdr:colOff>
      <xdr:row>74</xdr:row>
      <xdr:rowOff>88900</xdr:rowOff>
    </xdr:to>
    <xdr:cxnSp macro="">
      <xdr:nvCxnSpPr>
        <xdr:cNvPr id="371" name="直線コネクタ 370"/>
        <xdr:cNvCxnSpPr/>
      </xdr:nvCxnSpPr>
      <xdr:spPr>
        <a:xfrm>
          <a:off x="3987800" y="127685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114952</xdr:rowOff>
    </xdr:from>
    <xdr:ext cx="762000" cy="259045"/>
    <xdr:sp macro="" textlink="">
      <xdr:nvSpPr>
        <xdr:cNvPr id="372" name="公債費平均値テキスト"/>
        <xdr:cNvSpPr txBox="1"/>
      </xdr:nvSpPr>
      <xdr:spPr>
        <a:xfrm>
          <a:off x="4914900" y="12802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3" name="フローチャート : 判断 372"/>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81280</xdr:rowOff>
    </xdr:from>
    <xdr:to>
      <xdr:col>5</xdr:col>
      <xdr:colOff>549275</xdr:colOff>
      <xdr:row>74</xdr:row>
      <xdr:rowOff>100330</xdr:rowOff>
    </xdr:to>
    <xdr:cxnSp macro="">
      <xdr:nvCxnSpPr>
        <xdr:cNvPr id="374" name="直線コネクタ 373"/>
        <xdr:cNvCxnSpPr/>
      </xdr:nvCxnSpPr>
      <xdr:spPr>
        <a:xfrm flipV="1">
          <a:off x="3098800" y="127685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120015</xdr:rowOff>
    </xdr:from>
    <xdr:to>
      <xdr:col>5</xdr:col>
      <xdr:colOff>600075</xdr:colOff>
      <xdr:row>75</xdr:row>
      <xdr:rowOff>50165</xdr:rowOff>
    </xdr:to>
    <xdr:sp macro="" textlink="">
      <xdr:nvSpPr>
        <xdr:cNvPr id="375" name="フローチャート : 判断 374"/>
        <xdr:cNvSpPr/>
      </xdr:nvSpPr>
      <xdr:spPr>
        <a:xfrm>
          <a:off x="3937000" y="1280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34942</xdr:rowOff>
    </xdr:from>
    <xdr:ext cx="736600" cy="259045"/>
    <xdr:sp macro="" textlink="">
      <xdr:nvSpPr>
        <xdr:cNvPr id="376" name="テキスト ボックス 375"/>
        <xdr:cNvSpPr txBox="1"/>
      </xdr:nvSpPr>
      <xdr:spPr>
        <a:xfrm>
          <a:off x="3606800" y="12893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100330</xdr:rowOff>
    </xdr:from>
    <xdr:to>
      <xdr:col>4</xdr:col>
      <xdr:colOff>346075</xdr:colOff>
      <xdr:row>74</xdr:row>
      <xdr:rowOff>102235</xdr:rowOff>
    </xdr:to>
    <xdr:cxnSp macro="">
      <xdr:nvCxnSpPr>
        <xdr:cNvPr id="377" name="直線コネクタ 376"/>
        <xdr:cNvCxnSpPr/>
      </xdr:nvCxnSpPr>
      <xdr:spPr>
        <a:xfrm flipV="1">
          <a:off x="2209800" y="1278763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83820</xdr:rowOff>
    </xdr:from>
    <xdr:to>
      <xdr:col>4</xdr:col>
      <xdr:colOff>396875</xdr:colOff>
      <xdr:row>75</xdr:row>
      <xdr:rowOff>13970</xdr:rowOff>
    </xdr:to>
    <xdr:sp macro="" textlink="">
      <xdr:nvSpPr>
        <xdr:cNvPr id="378" name="フローチャート : 判断 377"/>
        <xdr:cNvSpPr/>
      </xdr:nvSpPr>
      <xdr:spPr>
        <a:xfrm>
          <a:off x="3048000" y="1277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170197</xdr:rowOff>
    </xdr:from>
    <xdr:ext cx="762000" cy="259045"/>
    <xdr:sp macro="" textlink="">
      <xdr:nvSpPr>
        <xdr:cNvPr id="379" name="テキスト ボックス 378"/>
        <xdr:cNvSpPr txBox="1"/>
      </xdr:nvSpPr>
      <xdr:spPr>
        <a:xfrm>
          <a:off x="2717800" y="1285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102235</xdr:rowOff>
    </xdr:from>
    <xdr:to>
      <xdr:col>3</xdr:col>
      <xdr:colOff>142875</xdr:colOff>
      <xdr:row>74</xdr:row>
      <xdr:rowOff>102235</xdr:rowOff>
    </xdr:to>
    <xdr:cxnSp macro="">
      <xdr:nvCxnSpPr>
        <xdr:cNvPr id="380" name="直線コネクタ 379"/>
        <xdr:cNvCxnSpPr/>
      </xdr:nvCxnSpPr>
      <xdr:spPr>
        <a:xfrm>
          <a:off x="1320800" y="127895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91440</xdr:rowOff>
    </xdr:from>
    <xdr:to>
      <xdr:col>3</xdr:col>
      <xdr:colOff>193675</xdr:colOff>
      <xdr:row>75</xdr:row>
      <xdr:rowOff>21590</xdr:rowOff>
    </xdr:to>
    <xdr:sp macro="" textlink="">
      <xdr:nvSpPr>
        <xdr:cNvPr id="381" name="フローチャート : 判断 380"/>
        <xdr:cNvSpPr/>
      </xdr:nvSpPr>
      <xdr:spPr>
        <a:xfrm>
          <a:off x="2159000" y="1277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6367</xdr:rowOff>
    </xdr:from>
    <xdr:ext cx="762000" cy="259045"/>
    <xdr:sp macro="" textlink="">
      <xdr:nvSpPr>
        <xdr:cNvPr id="382" name="テキスト ボックス 381"/>
        <xdr:cNvSpPr txBox="1"/>
      </xdr:nvSpPr>
      <xdr:spPr>
        <a:xfrm>
          <a:off x="1828800" y="1286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95250</xdr:rowOff>
    </xdr:from>
    <xdr:to>
      <xdr:col>1</xdr:col>
      <xdr:colOff>676275</xdr:colOff>
      <xdr:row>75</xdr:row>
      <xdr:rowOff>25400</xdr:rowOff>
    </xdr:to>
    <xdr:sp macro="" textlink="">
      <xdr:nvSpPr>
        <xdr:cNvPr id="383" name="フローチャート : 判断 382"/>
        <xdr:cNvSpPr/>
      </xdr:nvSpPr>
      <xdr:spPr>
        <a:xfrm>
          <a:off x="1270000" y="1278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10177</xdr:rowOff>
    </xdr:from>
    <xdr:ext cx="762000" cy="259045"/>
    <xdr:sp macro="" textlink="">
      <xdr:nvSpPr>
        <xdr:cNvPr id="384" name="テキスト ボックス 383"/>
        <xdr:cNvSpPr txBox="1"/>
      </xdr:nvSpPr>
      <xdr:spPr>
        <a:xfrm>
          <a:off x="939800" y="1286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38100</xdr:rowOff>
    </xdr:from>
    <xdr:to>
      <xdr:col>7</xdr:col>
      <xdr:colOff>66675</xdr:colOff>
      <xdr:row>74</xdr:row>
      <xdr:rowOff>139700</xdr:rowOff>
    </xdr:to>
    <xdr:sp macro="" textlink="">
      <xdr:nvSpPr>
        <xdr:cNvPr id="390" name="円/楕円 389"/>
        <xdr:cNvSpPr/>
      </xdr:nvSpPr>
      <xdr:spPr>
        <a:xfrm>
          <a:off x="47752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118127</xdr:rowOff>
    </xdr:from>
    <xdr:ext cx="762000" cy="259045"/>
    <xdr:sp macro="" textlink="">
      <xdr:nvSpPr>
        <xdr:cNvPr id="391" name="公債費該当値テキスト"/>
        <xdr:cNvSpPr txBox="1"/>
      </xdr:nvSpPr>
      <xdr:spPr>
        <a:xfrm>
          <a:off x="4914900" y="1263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30480</xdr:rowOff>
    </xdr:from>
    <xdr:to>
      <xdr:col>5</xdr:col>
      <xdr:colOff>600075</xdr:colOff>
      <xdr:row>74</xdr:row>
      <xdr:rowOff>132080</xdr:rowOff>
    </xdr:to>
    <xdr:sp macro="" textlink="">
      <xdr:nvSpPr>
        <xdr:cNvPr id="392" name="円/楕円 391"/>
        <xdr:cNvSpPr/>
      </xdr:nvSpPr>
      <xdr:spPr>
        <a:xfrm>
          <a:off x="39370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142257</xdr:rowOff>
    </xdr:from>
    <xdr:ext cx="736600" cy="259045"/>
    <xdr:sp macro="" textlink="">
      <xdr:nvSpPr>
        <xdr:cNvPr id="393" name="テキスト ボックス 392"/>
        <xdr:cNvSpPr txBox="1"/>
      </xdr:nvSpPr>
      <xdr:spPr>
        <a:xfrm>
          <a:off x="3606800" y="1248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49530</xdr:rowOff>
    </xdr:from>
    <xdr:to>
      <xdr:col>4</xdr:col>
      <xdr:colOff>396875</xdr:colOff>
      <xdr:row>74</xdr:row>
      <xdr:rowOff>151130</xdr:rowOff>
    </xdr:to>
    <xdr:sp macro="" textlink="">
      <xdr:nvSpPr>
        <xdr:cNvPr id="394" name="円/楕円 393"/>
        <xdr:cNvSpPr/>
      </xdr:nvSpPr>
      <xdr:spPr>
        <a:xfrm>
          <a:off x="3048000" y="1273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161307</xdr:rowOff>
    </xdr:from>
    <xdr:ext cx="762000" cy="259045"/>
    <xdr:sp macro="" textlink="">
      <xdr:nvSpPr>
        <xdr:cNvPr id="395" name="テキスト ボックス 394"/>
        <xdr:cNvSpPr txBox="1"/>
      </xdr:nvSpPr>
      <xdr:spPr>
        <a:xfrm>
          <a:off x="2717800" y="1250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51435</xdr:rowOff>
    </xdr:from>
    <xdr:to>
      <xdr:col>3</xdr:col>
      <xdr:colOff>193675</xdr:colOff>
      <xdr:row>74</xdr:row>
      <xdr:rowOff>153035</xdr:rowOff>
    </xdr:to>
    <xdr:sp macro="" textlink="">
      <xdr:nvSpPr>
        <xdr:cNvPr id="396" name="円/楕円 395"/>
        <xdr:cNvSpPr/>
      </xdr:nvSpPr>
      <xdr:spPr>
        <a:xfrm>
          <a:off x="2159000" y="1273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163212</xdr:rowOff>
    </xdr:from>
    <xdr:ext cx="762000" cy="259045"/>
    <xdr:sp macro="" textlink="">
      <xdr:nvSpPr>
        <xdr:cNvPr id="397" name="テキスト ボックス 396"/>
        <xdr:cNvSpPr txBox="1"/>
      </xdr:nvSpPr>
      <xdr:spPr>
        <a:xfrm>
          <a:off x="1828800" y="12507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51435</xdr:rowOff>
    </xdr:from>
    <xdr:to>
      <xdr:col>1</xdr:col>
      <xdr:colOff>676275</xdr:colOff>
      <xdr:row>74</xdr:row>
      <xdr:rowOff>153035</xdr:rowOff>
    </xdr:to>
    <xdr:sp macro="" textlink="">
      <xdr:nvSpPr>
        <xdr:cNvPr id="398" name="円/楕円 397"/>
        <xdr:cNvSpPr/>
      </xdr:nvSpPr>
      <xdr:spPr>
        <a:xfrm>
          <a:off x="1270000" y="1273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163212</xdr:rowOff>
    </xdr:from>
    <xdr:ext cx="762000" cy="259045"/>
    <xdr:sp macro="" textlink="">
      <xdr:nvSpPr>
        <xdr:cNvPr id="399" name="テキスト ボックス 398"/>
        <xdr:cNvSpPr txBox="1"/>
      </xdr:nvSpPr>
      <xdr:spPr>
        <a:xfrm>
          <a:off x="939800" y="12507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82/128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a:t>
          </a:r>
          <a:r>
            <a:rPr kumimoji="1" lang="en-US" altLang="ja-JP" sz="1300">
              <a:latin typeface="ＭＳ Ｐゴシック"/>
            </a:rPr>
            <a:t>2.7</a:t>
          </a:r>
          <a:r>
            <a:rPr kumimoji="1" lang="ja-JP" altLang="en-US" sz="1300">
              <a:latin typeface="ＭＳ Ｐゴシック"/>
            </a:rPr>
            <a:t>ポイント、福島県平均を</a:t>
          </a:r>
          <a:r>
            <a:rPr kumimoji="1" lang="en-US" altLang="ja-JP" sz="1300">
              <a:latin typeface="ＭＳ Ｐゴシック"/>
            </a:rPr>
            <a:t>2.0</a:t>
          </a:r>
          <a:r>
            <a:rPr kumimoji="1" lang="ja-JP" altLang="en-US" sz="1300">
              <a:latin typeface="ＭＳ Ｐゴシック"/>
            </a:rPr>
            <a:t>ポイントそれぞれ上回り、前年度と比較して</a:t>
          </a:r>
          <a:r>
            <a:rPr kumimoji="1" lang="en-US" altLang="ja-JP" sz="1300">
              <a:latin typeface="ＭＳ Ｐゴシック"/>
            </a:rPr>
            <a:t>4.0</a:t>
          </a:r>
          <a:r>
            <a:rPr kumimoji="1" lang="ja-JP" altLang="en-US" sz="1300">
              <a:latin typeface="ＭＳ Ｐゴシック"/>
            </a:rPr>
            <a:t>ポイント上昇している状況である。</a:t>
          </a:r>
          <a:endParaRPr kumimoji="1" lang="en-US" altLang="ja-JP" sz="1300">
            <a:latin typeface="ＭＳ Ｐゴシック"/>
          </a:endParaRPr>
        </a:p>
        <a:p>
          <a:r>
            <a:rPr kumimoji="1" lang="ja-JP" altLang="en-US" sz="1300">
              <a:latin typeface="ＭＳ Ｐゴシック"/>
            </a:rPr>
            <a:t>　これは退職手当を中心とした人件費、労務単価の上昇等に伴う委託料の増加に伴う物件費の増加が主な要因である。</a:t>
          </a:r>
          <a:endParaRPr kumimoji="1" lang="en-US" altLang="ja-JP" sz="1300">
            <a:latin typeface="ＭＳ Ｐゴシック"/>
          </a:endParaRPr>
        </a:p>
        <a:p>
          <a:r>
            <a:rPr kumimoji="1" lang="ja-JP" altLang="en-US" sz="1300">
              <a:latin typeface="ＭＳ Ｐゴシック"/>
            </a:rPr>
            <a:t>　今後は、定員規模の適正化と事務事業の効率化、組織機構の簡素合理化により人件費の適正化を図るとともに、必要性の精査を行い物件費についても抑制を図る。</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27940</xdr:rowOff>
    </xdr:from>
    <xdr:to>
      <xdr:col>24</xdr:col>
      <xdr:colOff>31750</xdr:colOff>
      <xdr:row>80</xdr:row>
      <xdr:rowOff>146050</xdr:rowOff>
    </xdr:to>
    <xdr:cxnSp macro="">
      <xdr:nvCxnSpPr>
        <xdr:cNvPr id="427" name="直線コネクタ 426"/>
        <xdr:cNvCxnSpPr/>
      </xdr:nvCxnSpPr>
      <xdr:spPr>
        <a:xfrm flipV="1">
          <a:off x="16510000" y="12715240"/>
          <a:ext cx="0" cy="1146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118127</xdr:rowOff>
    </xdr:from>
    <xdr:ext cx="762000" cy="259045"/>
    <xdr:sp macro="" textlink="">
      <xdr:nvSpPr>
        <xdr:cNvPr id="428"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29" name="直線コネクタ 428"/>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55.4</a:t>
          </a:r>
          <a:endParaRPr kumimoji="1" lang="ja-JP" altLang="en-US" sz="1000" b="1">
            <a:latin typeface="ＭＳ Ｐゴシック"/>
          </a:endParaRPr>
        </a:p>
      </xdr:txBody>
    </xdr:sp>
    <xdr:clientData/>
  </xdr:oneCellAnchor>
  <xdr:twoCellAnchor>
    <xdr:from>
      <xdr:col>23</xdr:col>
      <xdr:colOff>628650</xdr:colOff>
      <xdr:row>74</xdr:row>
      <xdr:rowOff>27940</xdr:rowOff>
    </xdr:from>
    <xdr:to>
      <xdr:col>24</xdr:col>
      <xdr:colOff>120650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77470</xdr:rowOff>
    </xdr:from>
    <xdr:to>
      <xdr:col>24</xdr:col>
      <xdr:colOff>31750</xdr:colOff>
      <xdr:row>78</xdr:row>
      <xdr:rowOff>58420</xdr:rowOff>
    </xdr:to>
    <xdr:cxnSp macro="">
      <xdr:nvCxnSpPr>
        <xdr:cNvPr id="432" name="直線コネクタ 431"/>
        <xdr:cNvCxnSpPr/>
      </xdr:nvCxnSpPr>
      <xdr:spPr>
        <a:xfrm>
          <a:off x="15671800" y="1327912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92727</xdr:rowOff>
    </xdr:from>
    <xdr:ext cx="762000" cy="259045"/>
    <xdr:sp macro="" textlink="">
      <xdr:nvSpPr>
        <xdr:cNvPr id="433" name="公債費以外平均値テキスト"/>
        <xdr:cNvSpPr txBox="1"/>
      </xdr:nvSpPr>
      <xdr:spPr>
        <a:xfrm>
          <a:off x="16598900" y="1312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34" name="フローチャート : 判断 433"/>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77470</xdr:rowOff>
    </xdr:from>
    <xdr:to>
      <xdr:col>22</xdr:col>
      <xdr:colOff>565150</xdr:colOff>
      <xdr:row>77</xdr:row>
      <xdr:rowOff>104139</xdr:rowOff>
    </xdr:to>
    <xdr:cxnSp macro="">
      <xdr:nvCxnSpPr>
        <xdr:cNvPr id="435" name="直線コネクタ 434"/>
        <xdr:cNvCxnSpPr/>
      </xdr:nvCxnSpPr>
      <xdr:spPr>
        <a:xfrm flipV="1">
          <a:off x="14782800" y="1327912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148589</xdr:rowOff>
    </xdr:from>
    <xdr:to>
      <xdr:col>22</xdr:col>
      <xdr:colOff>615950</xdr:colOff>
      <xdr:row>77</xdr:row>
      <xdr:rowOff>78739</xdr:rowOff>
    </xdr:to>
    <xdr:sp macro="" textlink="">
      <xdr:nvSpPr>
        <xdr:cNvPr id="436" name="フローチャート : 判断 435"/>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88916</xdr:rowOff>
    </xdr:from>
    <xdr:ext cx="736600" cy="259045"/>
    <xdr:sp macro="" textlink="">
      <xdr:nvSpPr>
        <xdr:cNvPr id="437" name="テキスト ボックス 436"/>
        <xdr:cNvSpPr txBox="1"/>
      </xdr:nvSpPr>
      <xdr:spPr>
        <a:xfrm>
          <a:off x="15290800" y="12947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146050</xdr:rowOff>
    </xdr:from>
    <xdr:to>
      <xdr:col>21</xdr:col>
      <xdr:colOff>361950</xdr:colOff>
      <xdr:row>77</xdr:row>
      <xdr:rowOff>104139</xdr:rowOff>
    </xdr:to>
    <xdr:cxnSp macro="">
      <xdr:nvCxnSpPr>
        <xdr:cNvPr id="438" name="直線コネクタ 437"/>
        <xdr:cNvCxnSpPr/>
      </xdr:nvCxnSpPr>
      <xdr:spPr>
        <a:xfrm>
          <a:off x="13893800" y="13176250"/>
          <a:ext cx="8890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30480</xdr:rowOff>
    </xdr:from>
    <xdr:to>
      <xdr:col>21</xdr:col>
      <xdr:colOff>412750</xdr:colOff>
      <xdr:row>77</xdr:row>
      <xdr:rowOff>132080</xdr:rowOff>
    </xdr:to>
    <xdr:sp macro="" textlink="">
      <xdr:nvSpPr>
        <xdr:cNvPr id="439" name="フローチャート : 判断 438"/>
        <xdr:cNvSpPr/>
      </xdr:nvSpPr>
      <xdr:spPr>
        <a:xfrm>
          <a:off x="147320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142257</xdr:rowOff>
    </xdr:from>
    <xdr:ext cx="762000" cy="259045"/>
    <xdr:sp macro="" textlink="">
      <xdr:nvSpPr>
        <xdr:cNvPr id="440" name="テキスト ボックス 439"/>
        <xdr:cNvSpPr txBox="1"/>
      </xdr:nvSpPr>
      <xdr:spPr>
        <a:xfrm>
          <a:off x="14401800" y="1300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146050</xdr:rowOff>
    </xdr:from>
    <xdr:to>
      <xdr:col>20</xdr:col>
      <xdr:colOff>158750</xdr:colOff>
      <xdr:row>77</xdr:row>
      <xdr:rowOff>73661</xdr:rowOff>
    </xdr:to>
    <xdr:cxnSp macro="">
      <xdr:nvCxnSpPr>
        <xdr:cNvPr id="441" name="直線コネクタ 440"/>
        <xdr:cNvCxnSpPr/>
      </xdr:nvCxnSpPr>
      <xdr:spPr>
        <a:xfrm flipV="1">
          <a:off x="13004800" y="13176250"/>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11430</xdr:rowOff>
    </xdr:from>
    <xdr:to>
      <xdr:col>20</xdr:col>
      <xdr:colOff>209550</xdr:colOff>
      <xdr:row>77</xdr:row>
      <xdr:rowOff>113030</xdr:rowOff>
    </xdr:to>
    <xdr:sp macro="" textlink="">
      <xdr:nvSpPr>
        <xdr:cNvPr id="442" name="フローチャート : 判断 441"/>
        <xdr:cNvSpPr/>
      </xdr:nvSpPr>
      <xdr:spPr>
        <a:xfrm>
          <a:off x="13843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97807</xdr:rowOff>
    </xdr:from>
    <xdr:ext cx="762000" cy="259045"/>
    <xdr:sp macro="" textlink="">
      <xdr:nvSpPr>
        <xdr:cNvPr id="443" name="テキスト ボックス 442"/>
        <xdr:cNvSpPr txBox="1"/>
      </xdr:nvSpPr>
      <xdr:spPr>
        <a:xfrm>
          <a:off x="13512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34289</xdr:rowOff>
    </xdr:from>
    <xdr:to>
      <xdr:col>19</xdr:col>
      <xdr:colOff>6350</xdr:colOff>
      <xdr:row>77</xdr:row>
      <xdr:rowOff>135889</xdr:rowOff>
    </xdr:to>
    <xdr:sp macro="" textlink="">
      <xdr:nvSpPr>
        <xdr:cNvPr id="444" name="フローチャート : 判断 443"/>
        <xdr:cNvSpPr/>
      </xdr:nvSpPr>
      <xdr:spPr>
        <a:xfrm>
          <a:off x="12954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120666</xdr:rowOff>
    </xdr:from>
    <xdr:ext cx="762000" cy="259045"/>
    <xdr:sp macro="" textlink="">
      <xdr:nvSpPr>
        <xdr:cNvPr id="445" name="テキスト ボックス 444"/>
        <xdr:cNvSpPr txBox="1"/>
      </xdr:nvSpPr>
      <xdr:spPr>
        <a:xfrm>
          <a:off x="12623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7620</xdr:rowOff>
    </xdr:from>
    <xdr:to>
      <xdr:col>24</xdr:col>
      <xdr:colOff>82550</xdr:colOff>
      <xdr:row>78</xdr:row>
      <xdr:rowOff>109220</xdr:rowOff>
    </xdr:to>
    <xdr:sp macro="" textlink="">
      <xdr:nvSpPr>
        <xdr:cNvPr id="451" name="円/楕円 450"/>
        <xdr:cNvSpPr/>
      </xdr:nvSpPr>
      <xdr:spPr>
        <a:xfrm>
          <a:off x="164592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151147</xdr:rowOff>
    </xdr:from>
    <xdr:ext cx="762000" cy="259045"/>
    <xdr:sp macro="" textlink="">
      <xdr:nvSpPr>
        <xdr:cNvPr id="452" name="公債費以外該当値テキスト"/>
        <xdr:cNvSpPr txBox="1"/>
      </xdr:nvSpPr>
      <xdr:spPr>
        <a:xfrm>
          <a:off x="165989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26670</xdr:rowOff>
    </xdr:from>
    <xdr:to>
      <xdr:col>22</xdr:col>
      <xdr:colOff>615950</xdr:colOff>
      <xdr:row>77</xdr:row>
      <xdr:rowOff>128270</xdr:rowOff>
    </xdr:to>
    <xdr:sp macro="" textlink="">
      <xdr:nvSpPr>
        <xdr:cNvPr id="453" name="円/楕円 452"/>
        <xdr:cNvSpPr/>
      </xdr:nvSpPr>
      <xdr:spPr>
        <a:xfrm>
          <a:off x="15621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113047</xdr:rowOff>
    </xdr:from>
    <xdr:ext cx="736600" cy="259045"/>
    <xdr:sp macro="" textlink="">
      <xdr:nvSpPr>
        <xdr:cNvPr id="454" name="テキスト ボックス 453"/>
        <xdr:cNvSpPr txBox="1"/>
      </xdr:nvSpPr>
      <xdr:spPr>
        <a:xfrm>
          <a:off x="15290800" y="1331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53339</xdr:rowOff>
    </xdr:from>
    <xdr:to>
      <xdr:col>21</xdr:col>
      <xdr:colOff>412750</xdr:colOff>
      <xdr:row>77</xdr:row>
      <xdr:rowOff>154939</xdr:rowOff>
    </xdr:to>
    <xdr:sp macro="" textlink="">
      <xdr:nvSpPr>
        <xdr:cNvPr id="455" name="円/楕円 454"/>
        <xdr:cNvSpPr/>
      </xdr:nvSpPr>
      <xdr:spPr>
        <a:xfrm>
          <a:off x="14732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139716</xdr:rowOff>
    </xdr:from>
    <xdr:ext cx="762000" cy="259045"/>
    <xdr:sp macro="" textlink="">
      <xdr:nvSpPr>
        <xdr:cNvPr id="456" name="テキスト ボックス 455"/>
        <xdr:cNvSpPr txBox="1"/>
      </xdr:nvSpPr>
      <xdr:spPr>
        <a:xfrm>
          <a:off x="14401800" y="1334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95250</xdr:rowOff>
    </xdr:from>
    <xdr:to>
      <xdr:col>20</xdr:col>
      <xdr:colOff>209550</xdr:colOff>
      <xdr:row>77</xdr:row>
      <xdr:rowOff>25400</xdr:rowOff>
    </xdr:to>
    <xdr:sp macro="" textlink="">
      <xdr:nvSpPr>
        <xdr:cNvPr id="457" name="円/楕円 456"/>
        <xdr:cNvSpPr/>
      </xdr:nvSpPr>
      <xdr:spPr>
        <a:xfrm>
          <a:off x="138430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35577</xdr:rowOff>
    </xdr:from>
    <xdr:ext cx="762000" cy="259045"/>
    <xdr:sp macro="" textlink="">
      <xdr:nvSpPr>
        <xdr:cNvPr id="458" name="テキスト ボックス 457"/>
        <xdr:cNvSpPr txBox="1"/>
      </xdr:nvSpPr>
      <xdr:spPr>
        <a:xfrm>
          <a:off x="13512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22861</xdr:rowOff>
    </xdr:from>
    <xdr:to>
      <xdr:col>19</xdr:col>
      <xdr:colOff>6350</xdr:colOff>
      <xdr:row>77</xdr:row>
      <xdr:rowOff>124461</xdr:rowOff>
    </xdr:to>
    <xdr:sp macro="" textlink="">
      <xdr:nvSpPr>
        <xdr:cNvPr id="459" name="円/楕円 458"/>
        <xdr:cNvSpPr/>
      </xdr:nvSpPr>
      <xdr:spPr>
        <a:xfrm>
          <a:off x="129540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134638</xdr:rowOff>
    </xdr:from>
    <xdr:ext cx="762000" cy="259045"/>
    <xdr:sp macro="" textlink="">
      <xdr:nvSpPr>
        <xdr:cNvPr id="460" name="テキスト ボックス 459"/>
        <xdr:cNvSpPr txBox="1"/>
      </xdr:nvSpPr>
      <xdr:spPr>
        <a:xfrm>
          <a:off x="12623800" y="12993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福島県喜多方市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143827</xdr:rowOff>
    </xdr:from>
    <xdr:to>
      <xdr:col>4</xdr:col>
      <xdr:colOff>1117600</xdr:colOff>
      <xdr:row>20</xdr:row>
      <xdr:rowOff>118097</xdr:rowOff>
    </xdr:to>
    <xdr:cxnSp macro="">
      <xdr:nvCxnSpPr>
        <xdr:cNvPr id="45" name="直線コネクタ 44"/>
        <xdr:cNvCxnSpPr/>
      </xdr:nvCxnSpPr>
      <xdr:spPr bwMode="auto">
        <a:xfrm flipV="1">
          <a:off x="5651500" y="2248852"/>
          <a:ext cx="0" cy="13458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90174</xdr:rowOff>
    </xdr:from>
    <xdr:ext cx="762000" cy="259045"/>
    <xdr:sp macro="" textlink="">
      <xdr:nvSpPr>
        <xdr:cNvPr id="46" name="人口1人当たり決算額の推移最小値テキスト130"/>
        <xdr:cNvSpPr txBox="1"/>
      </xdr:nvSpPr>
      <xdr:spPr>
        <a:xfrm>
          <a:off x="5740400" y="356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56,951</a:t>
          </a:r>
          <a:endParaRPr kumimoji="1" lang="ja-JP" altLang="en-US" sz="1000" b="1">
            <a:latin typeface="ＭＳ Ｐゴシック"/>
          </a:endParaRPr>
        </a:p>
      </xdr:txBody>
    </xdr:sp>
    <xdr:clientData/>
  </xdr:oneCellAnchor>
  <xdr:twoCellAnchor>
    <xdr:from>
      <xdr:col>4</xdr:col>
      <xdr:colOff>1028700</xdr:colOff>
      <xdr:row>20</xdr:row>
      <xdr:rowOff>118097</xdr:rowOff>
    </xdr:from>
    <xdr:to>
      <xdr:col>5</xdr:col>
      <xdr:colOff>73025</xdr:colOff>
      <xdr:row>20</xdr:row>
      <xdr:rowOff>118097</xdr:rowOff>
    </xdr:to>
    <xdr:cxnSp macro="">
      <xdr:nvCxnSpPr>
        <xdr:cNvPr id="47" name="直線コネクタ 46"/>
        <xdr:cNvCxnSpPr/>
      </xdr:nvCxnSpPr>
      <xdr:spPr bwMode="auto">
        <a:xfrm>
          <a:off x="5562600" y="35947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58754</xdr:rowOff>
    </xdr:from>
    <xdr:ext cx="762000" cy="259045"/>
    <xdr:sp macro="" textlink="">
      <xdr:nvSpPr>
        <xdr:cNvPr id="48" name="人口1人当たり決算額の推移最大値テキスト130"/>
        <xdr:cNvSpPr txBox="1"/>
      </xdr:nvSpPr>
      <xdr:spPr>
        <a:xfrm>
          <a:off x="5740400" y="199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162,925</a:t>
          </a:r>
          <a:endParaRPr kumimoji="1" lang="ja-JP" altLang="en-US" sz="1000" b="1">
            <a:latin typeface="ＭＳ Ｐゴシック"/>
          </a:endParaRPr>
        </a:p>
      </xdr:txBody>
    </xdr:sp>
    <xdr:clientData/>
  </xdr:oneCellAnchor>
  <xdr:twoCellAnchor>
    <xdr:from>
      <xdr:col>4</xdr:col>
      <xdr:colOff>1028700</xdr:colOff>
      <xdr:row>12</xdr:row>
      <xdr:rowOff>143827</xdr:rowOff>
    </xdr:from>
    <xdr:to>
      <xdr:col>5</xdr:col>
      <xdr:colOff>73025</xdr:colOff>
      <xdr:row>12</xdr:row>
      <xdr:rowOff>143827</xdr:rowOff>
    </xdr:to>
    <xdr:cxnSp macro="">
      <xdr:nvCxnSpPr>
        <xdr:cNvPr id="49" name="直線コネクタ 48"/>
        <xdr:cNvCxnSpPr/>
      </xdr:nvCxnSpPr>
      <xdr:spPr bwMode="auto">
        <a:xfrm>
          <a:off x="5562600" y="2248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136195</xdr:rowOff>
    </xdr:from>
    <xdr:to>
      <xdr:col>4</xdr:col>
      <xdr:colOff>1117600</xdr:colOff>
      <xdr:row>17</xdr:row>
      <xdr:rowOff>10541</xdr:rowOff>
    </xdr:to>
    <xdr:cxnSp macro="">
      <xdr:nvCxnSpPr>
        <xdr:cNvPr id="50" name="直線コネクタ 49"/>
        <xdr:cNvCxnSpPr/>
      </xdr:nvCxnSpPr>
      <xdr:spPr bwMode="auto">
        <a:xfrm>
          <a:off x="5003800" y="2927020"/>
          <a:ext cx="647700" cy="457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166768</xdr:rowOff>
    </xdr:from>
    <xdr:ext cx="762000" cy="259045"/>
    <xdr:sp macro="" textlink="">
      <xdr:nvSpPr>
        <xdr:cNvPr id="51" name="人口1人当たり決算額の推移平均値テキスト130"/>
        <xdr:cNvSpPr txBox="1"/>
      </xdr:nvSpPr>
      <xdr:spPr>
        <a:xfrm>
          <a:off x="5740400" y="29575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102,550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2540</xdr:rowOff>
    </xdr:from>
    <xdr:to>
      <xdr:col>5</xdr:col>
      <xdr:colOff>34925</xdr:colOff>
      <xdr:row>17</xdr:row>
      <xdr:rowOff>104140</xdr:rowOff>
    </xdr:to>
    <xdr:sp macro="" textlink="">
      <xdr:nvSpPr>
        <xdr:cNvPr id="52" name="フローチャート : 判断 51"/>
        <xdr:cNvSpPr/>
      </xdr:nvSpPr>
      <xdr:spPr bwMode="auto">
        <a:xfrm>
          <a:off x="56007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136195</xdr:rowOff>
    </xdr:from>
    <xdr:to>
      <xdr:col>4</xdr:col>
      <xdr:colOff>469900</xdr:colOff>
      <xdr:row>17</xdr:row>
      <xdr:rowOff>26035</xdr:rowOff>
    </xdr:to>
    <xdr:cxnSp macro="">
      <xdr:nvCxnSpPr>
        <xdr:cNvPr id="53" name="直線コネクタ 52"/>
        <xdr:cNvCxnSpPr/>
      </xdr:nvCxnSpPr>
      <xdr:spPr bwMode="auto">
        <a:xfrm flipV="1">
          <a:off x="4305300" y="2927020"/>
          <a:ext cx="698500" cy="612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70244</xdr:rowOff>
    </xdr:from>
    <xdr:to>
      <xdr:col>4</xdr:col>
      <xdr:colOff>520700</xdr:colOff>
      <xdr:row>18</xdr:row>
      <xdr:rowOff>394</xdr:rowOff>
    </xdr:to>
    <xdr:sp macro="" textlink="">
      <xdr:nvSpPr>
        <xdr:cNvPr id="54" name="フローチャート : 判断 53"/>
        <xdr:cNvSpPr/>
      </xdr:nvSpPr>
      <xdr:spPr bwMode="auto">
        <a:xfrm>
          <a:off x="4953000" y="3032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156621</xdr:rowOff>
    </xdr:from>
    <xdr:ext cx="736600" cy="259045"/>
    <xdr:sp macro="" textlink="">
      <xdr:nvSpPr>
        <xdr:cNvPr id="55" name="テキスト ボックス 54"/>
        <xdr:cNvSpPr txBox="1"/>
      </xdr:nvSpPr>
      <xdr:spPr>
        <a:xfrm>
          <a:off x="4622800" y="3118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97,219</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26035</xdr:rowOff>
    </xdr:from>
    <xdr:to>
      <xdr:col>3</xdr:col>
      <xdr:colOff>904875</xdr:colOff>
      <xdr:row>17</xdr:row>
      <xdr:rowOff>31966</xdr:rowOff>
    </xdr:to>
    <xdr:cxnSp macro="">
      <xdr:nvCxnSpPr>
        <xdr:cNvPr id="56" name="直線コネクタ 55"/>
        <xdr:cNvCxnSpPr/>
      </xdr:nvCxnSpPr>
      <xdr:spPr bwMode="auto">
        <a:xfrm flipV="1">
          <a:off x="3606800" y="2988310"/>
          <a:ext cx="698500" cy="59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137338</xdr:rowOff>
    </xdr:from>
    <xdr:to>
      <xdr:col>3</xdr:col>
      <xdr:colOff>955675</xdr:colOff>
      <xdr:row>19</xdr:row>
      <xdr:rowOff>67488</xdr:rowOff>
    </xdr:to>
    <xdr:sp macro="" textlink="">
      <xdr:nvSpPr>
        <xdr:cNvPr id="57" name="フローチャート : 判断 56"/>
        <xdr:cNvSpPr/>
      </xdr:nvSpPr>
      <xdr:spPr bwMode="auto">
        <a:xfrm>
          <a:off x="4254500" y="32710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52265</xdr:rowOff>
    </xdr:from>
    <xdr:ext cx="762000" cy="259045"/>
    <xdr:sp macro="" textlink="">
      <xdr:nvSpPr>
        <xdr:cNvPr id="58" name="テキスト ボックス 57"/>
        <xdr:cNvSpPr txBox="1"/>
      </xdr:nvSpPr>
      <xdr:spPr>
        <a:xfrm>
          <a:off x="3924300" y="3357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78,436</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166421</xdr:rowOff>
    </xdr:from>
    <xdr:to>
      <xdr:col>3</xdr:col>
      <xdr:colOff>206375</xdr:colOff>
      <xdr:row>17</xdr:row>
      <xdr:rowOff>31966</xdr:rowOff>
    </xdr:to>
    <xdr:cxnSp macro="">
      <xdr:nvCxnSpPr>
        <xdr:cNvPr id="59" name="直線コネクタ 58"/>
        <xdr:cNvCxnSpPr/>
      </xdr:nvCxnSpPr>
      <xdr:spPr bwMode="auto">
        <a:xfrm>
          <a:off x="2908300" y="2957246"/>
          <a:ext cx="698500" cy="369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156020</xdr:rowOff>
    </xdr:from>
    <xdr:to>
      <xdr:col>3</xdr:col>
      <xdr:colOff>257175</xdr:colOff>
      <xdr:row>19</xdr:row>
      <xdr:rowOff>86170</xdr:rowOff>
    </xdr:to>
    <xdr:sp macro="" textlink="">
      <xdr:nvSpPr>
        <xdr:cNvPr id="60" name="フローチャート : 判断 59"/>
        <xdr:cNvSpPr/>
      </xdr:nvSpPr>
      <xdr:spPr bwMode="auto">
        <a:xfrm>
          <a:off x="3556000" y="32897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70947</xdr:rowOff>
    </xdr:from>
    <xdr:ext cx="762000" cy="259045"/>
    <xdr:sp macro="" textlink="">
      <xdr:nvSpPr>
        <xdr:cNvPr id="61" name="テキスト ボックス 60"/>
        <xdr:cNvSpPr txBox="1"/>
      </xdr:nvSpPr>
      <xdr:spPr>
        <a:xfrm>
          <a:off x="3225800" y="337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76,965</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127305</xdr:rowOff>
    </xdr:from>
    <xdr:to>
      <xdr:col>2</xdr:col>
      <xdr:colOff>692150</xdr:colOff>
      <xdr:row>19</xdr:row>
      <xdr:rowOff>57455</xdr:rowOff>
    </xdr:to>
    <xdr:sp macro="" textlink="">
      <xdr:nvSpPr>
        <xdr:cNvPr id="62" name="フローチャート : 判断 61"/>
        <xdr:cNvSpPr/>
      </xdr:nvSpPr>
      <xdr:spPr bwMode="auto">
        <a:xfrm>
          <a:off x="2857500" y="3261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42232</xdr:rowOff>
    </xdr:from>
    <xdr:ext cx="762000" cy="259045"/>
    <xdr:sp macro="" textlink="">
      <xdr:nvSpPr>
        <xdr:cNvPr id="63" name="テキスト ボックス 62"/>
        <xdr:cNvSpPr txBox="1"/>
      </xdr:nvSpPr>
      <xdr:spPr>
        <a:xfrm>
          <a:off x="2527300" y="3347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79,226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131191</xdr:rowOff>
    </xdr:from>
    <xdr:to>
      <xdr:col>5</xdr:col>
      <xdr:colOff>34925</xdr:colOff>
      <xdr:row>17</xdr:row>
      <xdr:rowOff>61341</xdr:rowOff>
    </xdr:to>
    <xdr:sp macro="" textlink="">
      <xdr:nvSpPr>
        <xdr:cNvPr id="69" name="円/楕円 68"/>
        <xdr:cNvSpPr/>
      </xdr:nvSpPr>
      <xdr:spPr bwMode="auto">
        <a:xfrm>
          <a:off x="5600700" y="29220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147718</xdr:rowOff>
    </xdr:from>
    <xdr:ext cx="762000" cy="259045"/>
    <xdr:sp macro="" textlink="">
      <xdr:nvSpPr>
        <xdr:cNvPr id="70" name="人口1人当たり決算額の推移該当値テキスト130"/>
        <xdr:cNvSpPr txBox="1"/>
      </xdr:nvSpPr>
      <xdr:spPr>
        <a:xfrm>
          <a:off x="5740400" y="276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105,920</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85395</xdr:rowOff>
    </xdr:from>
    <xdr:to>
      <xdr:col>4</xdr:col>
      <xdr:colOff>520700</xdr:colOff>
      <xdr:row>17</xdr:row>
      <xdr:rowOff>15545</xdr:rowOff>
    </xdr:to>
    <xdr:sp macro="" textlink="">
      <xdr:nvSpPr>
        <xdr:cNvPr id="71" name="円/楕円 70"/>
        <xdr:cNvSpPr/>
      </xdr:nvSpPr>
      <xdr:spPr bwMode="auto">
        <a:xfrm>
          <a:off x="4953000" y="2876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25722</xdr:rowOff>
    </xdr:from>
    <xdr:ext cx="736600" cy="259045"/>
    <xdr:sp macro="" textlink="">
      <xdr:nvSpPr>
        <xdr:cNvPr id="72" name="テキスト ボックス 71"/>
        <xdr:cNvSpPr txBox="1"/>
      </xdr:nvSpPr>
      <xdr:spPr>
        <a:xfrm>
          <a:off x="4622800" y="2645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109,526</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146685</xdr:rowOff>
    </xdr:from>
    <xdr:to>
      <xdr:col>3</xdr:col>
      <xdr:colOff>955675</xdr:colOff>
      <xdr:row>17</xdr:row>
      <xdr:rowOff>76835</xdr:rowOff>
    </xdr:to>
    <xdr:sp macro="" textlink="">
      <xdr:nvSpPr>
        <xdr:cNvPr id="73" name="円/楕円 72"/>
        <xdr:cNvSpPr/>
      </xdr:nvSpPr>
      <xdr:spPr bwMode="auto">
        <a:xfrm>
          <a:off x="4254500" y="2937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87012</xdr:rowOff>
    </xdr:from>
    <xdr:ext cx="762000" cy="259045"/>
    <xdr:sp macro="" textlink="">
      <xdr:nvSpPr>
        <xdr:cNvPr id="74" name="テキスト ボックス 73"/>
        <xdr:cNvSpPr txBox="1"/>
      </xdr:nvSpPr>
      <xdr:spPr>
        <a:xfrm>
          <a:off x="3924300" y="270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104,700</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152616</xdr:rowOff>
    </xdr:from>
    <xdr:to>
      <xdr:col>3</xdr:col>
      <xdr:colOff>257175</xdr:colOff>
      <xdr:row>17</xdr:row>
      <xdr:rowOff>82766</xdr:rowOff>
    </xdr:to>
    <xdr:sp macro="" textlink="">
      <xdr:nvSpPr>
        <xdr:cNvPr id="75" name="円/楕円 74"/>
        <xdr:cNvSpPr/>
      </xdr:nvSpPr>
      <xdr:spPr bwMode="auto">
        <a:xfrm>
          <a:off x="3556000" y="29434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92943</xdr:rowOff>
    </xdr:from>
    <xdr:ext cx="762000" cy="259045"/>
    <xdr:sp macro="" textlink="">
      <xdr:nvSpPr>
        <xdr:cNvPr id="76" name="テキスト ボックス 75"/>
        <xdr:cNvSpPr txBox="1"/>
      </xdr:nvSpPr>
      <xdr:spPr>
        <a:xfrm>
          <a:off x="3225800" y="2712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104,233</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115621</xdr:rowOff>
    </xdr:from>
    <xdr:to>
      <xdr:col>2</xdr:col>
      <xdr:colOff>692150</xdr:colOff>
      <xdr:row>17</xdr:row>
      <xdr:rowOff>45771</xdr:rowOff>
    </xdr:to>
    <xdr:sp macro="" textlink="">
      <xdr:nvSpPr>
        <xdr:cNvPr id="77" name="円/楕円 76"/>
        <xdr:cNvSpPr/>
      </xdr:nvSpPr>
      <xdr:spPr bwMode="auto">
        <a:xfrm>
          <a:off x="2857500" y="2906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55948</xdr:rowOff>
    </xdr:from>
    <xdr:ext cx="762000" cy="259045"/>
    <xdr:sp macro="" textlink="">
      <xdr:nvSpPr>
        <xdr:cNvPr id="78" name="テキスト ボックス 77"/>
        <xdr:cNvSpPr txBox="1"/>
      </xdr:nvSpPr>
      <xdr:spPr>
        <a:xfrm>
          <a:off x="2527300" y="267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107,146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253873</xdr:rowOff>
    </xdr:from>
    <xdr:to>
      <xdr:col>4</xdr:col>
      <xdr:colOff>1117600</xdr:colOff>
      <xdr:row>38</xdr:row>
      <xdr:rowOff>62599</xdr:rowOff>
    </xdr:to>
    <xdr:cxnSp macro="">
      <xdr:nvCxnSpPr>
        <xdr:cNvPr id="107" name="直線コネクタ 106"/>
        <xdr:cNvCxnSpPr/>
      </xdr:nvCxnSpPr>
      <xdr:spPr bwMode="auto">
        <a:xfrm flipV="1">
          <a:off x="5651500" y="6178423"/>
          <a:ext cx="0" cy="13517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47818</xdr:rowOff>
    </xdr:from>
    <xdr:ext cx="762000" cy="259045"/>
    <xdr:sp macro="" textlink="">
      <xdr:nvSpPr>
        <xdr:cNvPr id="108" name="人口1人当たり決算額の推移最小値テキスト445"/>
        <xdr:cNvSpPr txBox="1"/>
      </xdr:nvSpPr>
      <xdr:spPr>
        <a:xfrm>
          <a:off x="5740400" y="7515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6,903</a:t>
          </a:r>
          <a:endParaRPr kumimoji="1" lang="ja-JP" altLang="en-US" sz="1000" b="1">
            <a:latin typeface="ＭＳ Ｐゴシック"/>
          </a:endParaRPr>
        </a:p>
      </xdr:txBody>
    </xdr:sp>
    <xdr:clientData/>
  </xdr:oneCellAnchor>
  <xdr:twoCellAnchor>
    <xdr:from>
      <xdr:col>4</xdr:col>
      <xdr:colOff>1028700</xdr:colOff>
      <xdr:row>38</xdr:row>
      <xdr:rowOff>62599</xdr:rowOff>
    </xdr:from>
    <xdr:to>
      <xdr:col>5</xdr:col>
      <xdr:colOff>73025</xdr:colOff>
      <xdr:row>38</xdr:row>
      <xdr:rowOff>62599</xdr:rowOff>
    </xdr:to>
    <xdr:cxnSp macro="">
      <xdr:nvCxnSpPr>
        <xdr:cNvPr id="109" name="直線コネクタ 108"/>
        <xdr:cNvCxnSpPr/>
      </xdr:nvCxnSpPr>
      <xdr:spPr bwMode="auto">
        <a:xfrm>
          <a:off x="5562600" y="75301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168800</xdr:rowOff>
    </xdr:from>
    <xdr:ext cx="762000" cy="259045"/>
    <xdr:sp macro="" textlink="">
      <xdr:nvSpPr>
        <xdr:cNvPr id="110" name="人口1人当たり決算額の推移最大値テキスト445"/>
        <xdr:cNvSpPr txBox="1"/>
      </xdr:nvSpPr>
      <xdr:spPr>
        <a:xfrm>
          <a:off x="5740400" y="5921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361,700</a:t>
          </a:r>
          <a:endParaRPr kumimoji="1" lang="ja-JP" altLang="en-US" sz="1000" b="1">
            <a:latin typeface="ＭＳ Ｐゴシック"/>
          </a:endParaRPr>
        </a:p>
      </xdr:txBody>
    </xdr:sp>
    <xdr:clientData/>
  </xdr:oneCellAnchor>
  <xdr:twoCellAnchor>
    <xdr:from>
      <xdr:col>4</xdr:col>
      <xdr:colOff>1028700</xdr:colOff>
      <xdr:row>33</xdr:row>
      <xdr:rowOff>253873</xdr:rowOff>
    </xdr:from>
    <xdr:to>
      <xdr:col>5</xdr:col>
      <xdr:colOff>73025</xdr:colOff>
      <xdr:row>33</xdr:row>
      <xdr:rowOff>253873</xdr:rowOff>
    </xdr:to>
    <xdr:cxnSp macro="">
      <xdr:nvCxnSpPr>
        <xdr:cNvPr id="111" name="直線コネクタ 110"/>
        <xdr:cNvCxnSpPr/>
      </xdr:nvCxnSpPr>
      <xdr:spPr bwMode="auto">
        <a:xfrm>
          <a:off x="5562600" y="61784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337293</xdr:rowOff>
    </xdr:from>
    <xdr:to>
      <xdr:col>4</xdr:col>
      <xdr:colOff>1117600</xdr:colOff>
      <xdr:row>38</xdr:row>
      <xdr:rowOff>2646</xdr:rowOff>
    </xdr:to>
    <xdr:cxnSp macro="">
      <xdr:nvCxnSpPr>
        <xdr:cNvPr id="112" name="直線コネクタ 111"/>
        <xdr:cNvCxnSpPr/>
      </xdr:nvCxnSpPr>
      <xdr:spPr bwMode="auto">
        <a:xfrm>
          <a:off x="5003800" y="7461993"/>
          <a:ext cx="647700" cy="82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124019</xdr:rowOff>
    </xdr:from>
    <xdr:ext cx="762000" cy="259045"/>
    <xdr:sp macro="" textlink="">
      <xdr:nvSpPr>
        <xdr:cNvPr id="113" name="人口1人当たり決算額の推移平均値テキスト445"/>
        <xdr:cNvSpPr txBox="1"/>
      </xdr:nvSpPr>
      <xdr:spPr>
        <a:xfrm>
          <a:off x="5740400" y="7248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278942</xdr:rowOff>
    </xdr:from>
    <xdr:to>
      <xdr:col>5</xdr:col>
      <xdr:colOff>34925</xdr:colOff>
      <xdr:row>38</xdr:row>
      <xdr:rowOff>37642</xdr:rowOff>
    </xdr:to>
    <xdr:sp macro="" textlink="">
      <xdr:nvSpPr>
        <xdr:cNvPr id="114" name="フローチャート : 判断 113"/>
        <xdr:cNvSpPr/>
      </xdr:nvSpPr>
      <xdr:spPr bwMode="auto">
        <a:xfrm>
          <a:off x="56007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328081</xdr:rowOff>
    </xdr:from>
    <xdr:to>
      <xdr:col>4</xdr:col>
      <xdr:colOff>469900</xdr:colOff>
      <xdr:row>37</xdr:row>
      <xdr:rowOff>337293</xdr:rowOff>
    </xdr:to>
    <xdr:cxnSp macro="">
      <xdr:nvCxnSpPr>
        <xdr:cNvPr id="115" name="直線コネクタ 114"/>
        <xdr:cNvCxnSpPr/>
      </xdr:nvCxnSpPr>
      <xdr:spPr bwMode="auto">
        <a:xfrm>
          <a:off x="4305300" y="7452781"/>
          <a:ext cx="698500" cy="92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290166</xdr:rowOff>
    </xdr:from>
    <xdr:to>
      <xdr:col>4</xdr:col>
      <xdr:colOff>520700</xdr:colOff>
      <xdr:row>38</xdr:row>
      <xdr:rowOff>48866</xdr:rowOff>
    </xdr:to>
    <xdr:sp macro="" textlink="">
      <xdr:nvSpPr>
        <xdr:cNvPr id="116" name="フローチャート : 判断 115"/>
        <xdr:cNvSpPr/>
      </xdr:nvSpPr>
      <xdr:spPr bwMode="auto">
        <a:xfrm>
          <a:off x="4953000" y="74148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33643</xdr:rowOff>
    </xdr:from>
    <xdr:ext cx="736600" cy="259045"/>
    <xdr:sp macro="" textlink="">
      <xdr:nvSpPr>
        <xdr:cNvPr id="117" name="テキスト ボックス 116"/>
        <xdr:cNvSpPr txBox="1"/>
      </xdr:nvSpPr>
      <xdr:spPr>
        <a:xfrm>
          <a:off x="4622800" y="7501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23,841</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268355</xdr:rowOff>
    </xdr:from>
    <xdr:to>
      <xdr:col>3</xdr:col>
      <xdr:colOff>904875</xdr:colOff>
      <xdr:row>37</xdr:row>
      <xdr:rowOff>328081</xdr:rowOff>
    </xdr:to>
    <xdr:cxnSp macro="">
      <xdr:nvCxnSpPr>
        <xdr:cNvPr id="118" name="直線コネクタ 117"/>
        <xdr:cNvCxnSpPr/>
      </xdr:nvCxnSpPr>
      <xdr:spPr bwMode="auto">
        <a:xfrm>
          <a:off x="3606800" y="7393055"/>
          <a:ext cx="698500" cy="597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317198</xdr:rowOff>
    </xdr:from>
    <xdr:to>
      <xdr:col>3</xdr:col>
      <xdr:colOff>955675</xdr:colOff>
      <xdr:row>38</xdr:row>
      <xdr:rowOff>75898</xdr:rowOff>
    </xdr:to>
    <xdr:sp macro="" textlink="">
      <xdr:nvSpPr>
        <xdr:cNvPr id="119" name="フローチャート : 判断 118"/>
        <xdr:cNvSpPr/>
      </xdr:nvSpPr>
      <xdr:spPr bwMode="auto">
        <a:xfrm>
          <a:off x="4254500" y="7441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60675</xdr:rowOff>
    </xdr:from>
    <xdr:ext cx="762000" cy="259045"/>
    <xdr:sp macro="" textlink="">
      <xdr:nvSpPr>
        <xdr:cNvPr id="120" name="テキスト ボックス 119"/>
        <xdr:cNvSpPr txBox="1"/>
      </xdr:nvSpPr>
      <xdr:spPr>
        <a:xfrm>
          <a:off x="3924300" y="7528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16,746</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268355</xdr:rowOff>
    </xdr:from>
    <xdr:to>
      <xdr:col>3</xdr:col>
      <xdr:colOff>206375</xdr:colOff>
      <xdr:row>37</xdr:row>
      <xdr:rowOff>294537</xdr:rowOff>
    </xdr:to>
    <xdr:cxnSp macro="">
      <xdr:nvCxnSpPr>
        <xdr:cNvPr id="121" name="直線コネクタ 120"/>
        <xdr:cNvCxnSpPr/>
      </xdr:nvCxnSpPr>
      <xdr:spPr bwMode="auto">
        <a:xfrm flipV="1">
          <a:off x="2908300" y="7393055"/>
          <a:ext cx="698500" cy="261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306800</xdr:rowOff>
    </xdr:from>
    <xdr:to>
      <xdr:col>3</xdr:col>
      <xdr:colOff>257175</xdr:colOff>
      <xdr:row>38</xdr:row>
      <xdr:rowOff>65500</xdr:rowOff>
    </xdr:to>
    <xdr:sp macro="" textlink="">
      <xdr:nvSpPr>
        <xdr:cNvPr id="122" name="フローチャート : 判断 121"/>
        <xdr:cNvSpPr/>
      </xdr:nvSpPr>
      <xdr:spPr bwMode="auto">
        <a:xfrm>
          <a:off x="3556000" y="7431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50277</xdr:rowOff>
    </xdr:from>
    <xdr:ext cx="762000" cy="259045"/>
    <xdr:sp macro="" textlink="">
      <xdr:nvSpPr>
        <xdr:cNvPr id="123" name="テキスト ボックス 122"/>
        <xdr:cNvSpPr txBox="1"/>
      </xdr:nvSpPr>
      <xdr:spPr>
        <a:xfrm>
          <a:off x="3225800" y="751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19,475</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301348</xdr:rowOff>
    </xdr:from>
    <xdr:to>
      <xdr:col>2</xdr:col>
      <xdr:colOff>692150</xdr:colOff>
      <xdr:row>38</xdr:row>
      <xdr:rowOff>60048</xdr:rowOff>
    </xdr:to>
    <xdr:sp macro="" textlink="">
      <xdr:nvSpPr>
        <xdr:cNvPr id="124" name="フローチャート : 判断 123"/>
        <xdr:cNvSpPr/>
      </xdr:nvSpPr>
      <xdr:spPr bwMode="auto">
        <a:xfrm>
          <a:off x="2857500" y="7426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44825</xdr:rowOff>
    </xdr:from>
    <xdr:ext cx="762000" cy="259045"/>
    <xdr:sp macro="" textlink="">
      <xdr:nvSpPr>
        <xdr:cNvPr id="125" name="テキスト ボックス 124"/>
        <xdr:cNvSpPr txBox="1"/>
      </xdr:nvSpPr>
      <xdr:spPr>
        <a:xfrm>
          <a:off x="2527300" y="751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20,906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294746</xdr:rowOff>
    </xdr:from>
    <xdr:to>
      <xdr:col>5</xdr:col>
      <xdr:colOff>34925</xdr:colOff>
      <xdr:row>38</xdr:row>
      <xdr:rowOff>53446</xdr:rowOff>
    </xdr:to>
    <xdr:sp macro="" textlink="">
      <xdr:nvSpPr>
        <xdr:cNvPr id="131" name="円/楕円 130"/>
        <xdr:cNvSpPr/>
      </xdr:nvSpPr>
      <xdr:spPr bwMode="auto">
        <a:xfrm>
          <a:off x="5600700" y="7419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238319</xdr:rowOff>
    </xdr:from>
    <xdr:ext cx="762000" cy="259045"/>
    <xdr:sp macro="" textlink="">
      <xdr:nvSpPr>
        <xdr:cNvPr id="132" name="人口1人当たり決算額の推移該当値テキスト445"/>
        <xdr:cNvSpPr txBox="1"/>
      </xdr:nvSpPr>
      <xdr:spPr>
        <a:xfrm>
          <a:off x="5740400" y="7363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22,639</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286493</xdr:rowOff>
    </xdr:from>
    <xdr:to>
      <xdr:col>4</xdr:col>
      <xdr:colOff>520700</xdr:colOff>
      <xdr:row>38</xdr:row>
      <xdr:rowOff>45193</xdr:rowOff>
    </xdr:to>
    <xdr:sp macro="" textlink="">
      <xdr:nvSpPr>
        <xdr:cNvPr id="133" name="円/楕円 132"/>
        <xdr:cNvSpPr/>
      </xdr:nvSpPr>
      <xdr:spPr bwMode="auto">
        <a:xfrm>
          <a:off x="4953000" y="74111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55370</xdr:rowOff>
    </xdr:from>
    <xdr:ext cx="736600" cy="259045"/>
    <xdr:sp macro="" textlink="">
      <xdr:nvSpPr>
        <xdr:cNvPr id="134" name="テキスト ボックス 133"/>
        <xdr:cNvSpPr txBox="1"/>
      </xdr:nvSpPr>
      <xdr:spPr>
        <a:xfrm>
          <a:off x="4622800" y="7180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24,805</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277281</xdr:rowOff>
    </xdr:from>
    <xdr:to>
      <xdr:col>3</xdr:col>
      <xdr:colOff>955675</xdr:colOff>
      <xdr:row>38</xdr:row>
      <xdr:rowOff>35981</xdr:rowOff>
    </xdr:to>
    <xdr:sp macro="" textlink="">
      <xdr:nvSpPr>
        <xdr:cNvPr id="135" name="円/楕円 134"/>
        <xdr:cNvSpPr/>
      </xdr:nvSpPr>
      <xdr:spPr bwMode="auto">
        <a:xfrm>
          <a:off x="4254500" y="74019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46158</xdr:rowOff>
    </xdr:from>
    <xdr:ext cx="762000" cy="259045"/>
    <xdr:sp macro="" textlink="">
      <xdr:nvSpPr>
        <xdr:cNvPr id="136" name="テキスト ボックス 135"/>
        <xdr:cNvSpPr txBox="1"/>
      </xdr:nvSpPr>
      <xdr:spPr>
        <a:xfrm>
          <a:off x="3924300" y="7170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27,223</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217555</xdr:rowOff>
    </xdr:from>
    <xdr:to>
      <xdr:col>3</xdr:col>
      <xdr:colOff>257175</xdr:colOff>
      <xdr:row>37</xdr:row>
      <xdr:rowOff>319155</xdr:rowOff>
    </xdr:to>
    <xdr:sp macro="" textlink="">
      <xdr:nvSpPr>
        <xdr:cNvPr id="137" name="円/楕円 136"/>
        <xdr:cNvSpPr/>
      </xdr:nvSpPr>
      <xdr:spPr bwMode="auto">
        <a:xfrm>
          <a:off x="3556000" y="7342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157882</xdr:rowOff>
    </xdr:from>
    <xdr:ext cx="762000" cy="259045"/>
    <xdr:sp macro="" textlink="">
      <xdr:nvSpPr>
        <xdr:cNvPr id="138" name="テキスト ボックス 137"/>
        <xdr:cNvSpPr txBox="1"/>
      </xdr:nvSpPr>
      <xdr:spPr>
        <a:xfrm>
          <a:off x="3225800" y="7111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42,899</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243737</xdr:rowOff>
    </xdr:from>
    <xdr:to>
      <xdr:col>2</xdr:col>
      <xdr:colOff>692150</xdr:colOff>
      <xdr:row>38</xdr:row>
      <xdr:rowOff>2437</xdr:rowOff>
    </xdr:to>
    <xdr:sp macro="" textlink="">
      <xdr:nvSpPr>
        <xdr:cNvPr id="139" name="円/楕円 138"/>
        <xdr:cNvSpPr/>
      </xdr:nvSpPr>
      <xdr:spPr bwMode="auto">
        <a:xfrm>
          <a:off x="2857500" y="73684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12614</xdr:rowOff>
    </xdr:from>
    <xdr:ext cx="762000" cy="259045"/>
    <xdr:sp macro="" textlink="">
      <xdr:nvSpPr>
        <xdr:cNvPr id="140" name="テキスト ボックス 139"/>
        <xdr:cNvSpPr txBox="1"/>
      </xdr:nvSpPr>
      <xdr:spPr>
        <a:xfrm>
          <a:off x="2527300" y="713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36,027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福島県喜多方市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49,538
49,343
554.63
26,794,411
26,125,179
432,007
15,981,706
25,496,255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45.5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67,382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121539</xdr:rowOff>
    </xdr:from>
    <xdr:to>
      <xdr:col>6</xdr:col>
      <xdr:colOff>510540</xdr:colOff>
      <xdr:row>38</xdr:row>
      <xdr:rowOff>82804</xdr:rowOff>
    </xdr:to>
    <xdr:cxnSp macro="">
      <xdr:nvCxnSpPr>
        <xdr:cNvPr id="56" name="直線コネクタ 55"/>
        <xdr:cNvCxnSpPr/>
      </xdr:nvCxnSpPr>
      <xdr:spPr>
        <a:xfrm flipV="1">
          <a:off x="4633595" y="5093589"/>
          <a:ext cx="1270" cy="150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86631</xdr:rowOff>
    </xdr:from>
    <xdr:ext cx="534377" cy="259045"/>
    <xdr:sp macro="" textlink="">
      <xdr:nvSpPr>
        <xdr:cNvPr id="57" name="人件費最小値テキスト"/>
        <xdr:cNvSpPr txBox="1"/>
      </xdr:nvSpPr>
      <xdr:spPr>
        <a:xfrm>
          <a:off x="4686300" y="660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40,480</a:t>
          </a:r>
          <a:endParaRPr kumimoji="1" lang="ja-JP" altLang="en-US" sz="1000" b="1">
            <a:latin typeface="ＭＳ Ｐゴシック"/>
          </a:endParaRPr>
        </a:p>
      </xdr:txBody>
    </xdr:sp>
    <xdr:clientData/>
  </xdr:oneCellAnchor>
  <xdr:twoCellAnchor>
    <xdr:from>
      <xdr:col>6</xdr:col>
      <xdr:colOff>422275</xdr:colOff>
      <xdr:row>38</xdr:row>
      <xdr:rowOff>82804</xdr:rowOff>
    </xdr:from>
    <xdr:to>
      <xdr:col>6</xdr:col>
      <xdr:colOff>600075</xdr:colOff>
      <xdr:row>38</xdr:row>
      <xdr:rowOff>82804</xdr:rowOff>
    </xdr:to>
    <xdr:cxnSp macro="">
      <xdr:nvCxnSpPr>
        <xdr:cNvPr id="58" name="直線コネクタ 57"/>
        <xdr:cNvCxnSpPr/>
      </xdr:nvCxnSpPr>
      <xdr:spPr>
        <a:xfrm>
          <a:off x="4546600" y="659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68216</xdr:rowOff>
    </xdr:from>
    <xdr:ext cx="599010" cy="259045"/>
    <xdr:sp macro="" textlink="">
      <xdr:nvSpPr>
        <xdr:cNvPr id="59" name="人件費最大値テキスト"/>
        <xdr:cNvSpPr txBox="1"/>
      </xdr:nvSpPr>
      <xdr:spPr>
        <a:xfrm>
          <a:off x="4686300" y="4868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158,930</a:t>
          </a:r>
          <a:endParaRPr kumimoji="1" lang="ja-JP" altLang="en-US" sz="1000" b="1">
            <a:latin typeface="ＭＳ Ｐゴシック"/>
          </a:endParaRPr>
        </a:p>
      </xdr:txBody>
    </xdr:sp>
    <xdr:clientData/>
  </xdr:oneCellAnchor>
  <xdr:twoCellAnchor>
    <xdr:from>
      <xdr:col>6</xdr:col>
      <xdr:colOff>422275</xdr:colOff>
      <xdr:row>29</xdr:row>
      <xdr:rowOff>121539</xdr:rowOff>
    </xdr:from>
    <xdr:to>
      <xdr:col>6</xdr:col>
      <xdr:colOff>600075</xdr:colOff>
      <xdr:row>29</xdr:row>
      <xdr:rowOff>121539</xdr:rowOff>
    </xdr:to>
    <xdr:cxnSp macro="">
      <xdr:nvCxnSpPr>
        <xdr:cNvPr id="60" name="直線コネクタ 59"/>
        <xdr:cNvCxnSpPr/>
      </xdr:nvCxnSpPr>
      <xdr:spPr>
        <a:xfrm>
          <a:off x="4546600" y="50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96241</xdr:rowOff>
    </xdr:from>
    <xdr:to>
      <xdr:col>6</xdr:col>
      <xdr:colOff>511175</xdr:colOff>
      <xdr:row>34</xdr:row>
      <xdr:rowOff>127114</xdr:rowOff>
    </xdr:to>
    <xdr:cxnSp macro="">
      <xdr:nvCxnSpPr>
        <xdr:cNvPr id="61" name="直線コネクタ 60"/>
        <xdr:cNvCxnSpPr/>
      </xdr:nvCxnSpPr>
      <xdr:spPr>
        <a:xfrm flipV="1">
          <a:off x="3797300" y="5925541"/>
          <a:ext cx="838200" cy="30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82389</xdr:rowOff>
    </xdr:from>
    <xdr:ext cx="534377" cy="259045"/>
    <xdr:sp macro="" textlink="">
      <xdr:nvSpPr>
        <xdr:cNvPr id="62" name="人件費平均値テキスト"/>
        <xdr:cNvSpPr txBox="1"/>
      </xdr:nvSpPr>
      <xdr:spPr>
        <a:xfrm>
          <a:off x="4686300" y="5911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88,814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103962</xdr:rowOff>
    </xdr:from>
    <xdr:to>
      <xdr:col>6</xdr:col>
      <xdr:colOff>561975</xdr:colOff>
      <xdr:row>35</xdr:row>
      <xdr:rowOff>34112</xdr:rowOff>
    </xdr:to>
    <xdr:sp macro="" textlink="">
      <xdr:nvSpPr>
        <xdr:cNvPr id="63" name="フローチャート : 判断 62"/>
        <xdr:cNvSpPr/>
      </xdr:nvSpPr>
      <xdr:spPr>
        <a:xfrm>
          <a:off x="45847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91618</xdr:rowOff>
    </xdr:from>
    <xdr:to>
      <xdr:col>5</xdr:col>
      <xdr:colOff>358775</xdr:colOff>
      <xdr:row>34</xdr:row>
      <xdr:rowOff>127114</xdr:rowOff>
    </xdr:to>
    <xdr:cxnSp macro="">
      <xdr:nvCxnSpPr>
        <xdr:cNvPr id="64" name="直線コネクタ 63"/>
        <xdr:cNvCxnSpPr/>
      </xdr:nvCxnSpPr>
      <xdr:spPr>
        <a:xfrm>
          <a:off x="2908300" y="5920918"/>
          <a:ext cx="889000" cy="3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168580</xdr:rowOff>
    </xdr:from>
    <xdr:to>
      <xdr:col>5</xdr:col>
      <xdr:colOff>409575</xdr:colOff>
      <xdr:row>35</xdr:row>
      <xdr:rowOff>98730</xdr:rowOff>
    </xdr:to>
    <xdr:sp macro="" textlink="">
      <xdr:nvSpPr>
        <xdr:cNvPr id="65" name="フローチャート : 判断 64"/>
        <xdr:cNvSpPr/>
      </xdr:nvSpPr>
      <xdr:spPr>
        <a:xfrm>
          <a:off x="3746500" y="599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89857</xdr:rowOff>
    </xdr:from>
    <xdr:ext cx="534377" cy="259045"/>
    <xdr:sp macro="" textlink="">
      <xdr:nvSpPr>
        <xdr:cNvPr id="66" name="テキスト ボックス 65"/>
        <xdr:cNvSpPr txBox="1"/>
      </xdr:nvSpPr>
      <xdr:spPr>
        <a:xfrm>
          <a:off x="3530111" y="609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83,726</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91618</xdr:rowOff>
    </xdr:from>
    <xdr:to>
      <xdr:col>4</xdr:col>
      <xdr:colOff>155575</xdr:colOff>
      <xdr:row>35</xdr:row>
      <xdr:rowOff>18440</xdr:rowOff>
    </xdr:to>
    <xdr:cxnSp macro="">
      <xdr:nvCxnSpPr>
        <xdr:cNvPr id="67" name="直線コネクタ 66"/>
        <xdr:cNvCxnSpPr/>
      </xdr:nvCxnSpPr>
      <xdr:spPr>
        <a:xfrm flipV="1">
          <a:off x="2019300" y="5920918"/>
          <a:ext cx="889000" cy="98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48666</xdr:rowOff>
    </xdr:from>
    <xdr:to>
      <xdr:col>4</xdr:col>
      <xdr:colOff>206375</xdr:colOff>
      <xdr:row>36</xdr:row>
      <xdr:rowOff>150266</xdr:rowOff>
    </xdr:to>
    <xdr:sp macro="" textlink="">
      <xdr:nvSpPr>
        <xdr:cNvPr id="68" name="フローチャート : 判断 67"/>
        <xdr:cNvSpPr/>
      </xdr:nvSpPr>
      <xdr:spPr>
        <a:xfrm>
          <a:off x="2857500" y="622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141393</xdr:rowOff>
    </xdr:from>
    <xdr:ext cx="534377" cy="259045"/>
    <xdr:sp macro="" textlink="">
      <xdr:nvSpPr>
        <xdr:cNvPr id="69" name="テキスト ボックス 68"/>
        <xdr:cNvSpPr txBox="1"/>
      </xdr:nvSpPr>
      <xdr:spPr>
        <a:xfrm>
          <a:off x="2641111" y="631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66,168</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130353</xdr:rowOff>
    </xdr:from>
    <xdr:to>
      <xdr:col>2</xdr:col>
      <xdr:colOff>638175</xdr:colOff>
      <xdr:row>35</xdr:row>
      <xdr:rowOff>18440</xdr:rowOff>
    </xdr:to>
    <xdr:cxnSp macro="">
      <xdr:nvCxnSpPr>
        <xdr:cNvPr id="70" name="直線コネクタ 69"/>
        <xdr:cNvCxnSpPr/>
      </xdr:nvCxnSpPr>
      <xdr:spPr>
        <a:xfrm>
          <a:off x="1130300" y="5959653"/>
          <a:ext cx="889000" cy="59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57429</xdr:rowOff>
    </xdr:from>
    <xdr:to>
      <xdr:col>3</xdr:col>
      <xdr:colOff>3175</xdr:colOff>
      <xdr:row>36</xdr:row>
      <xdr:rowOff>159029</xdr:rowOff>
    </xdr:to>
    <xdr:sp macro="" textlink="">
      <xdr:nvSpPr>
        <xdr:cNvPr id="71" name="フローチャート : 判断 70"/>
        <xdr:cNvSpPr/>
      </xdr:nvSpPr>
      <xdr:spPr>
        <a:xfrm>
          <a:off x="1968500" y="6229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150156</xdr:rowOff>
    </xdr:from>
    <xdr:ext cx="534377" cy="259045"/>
    <xdr:sp macro="" textlink="">
      <xdr:nvSpPr>
        <xdr:cNvPr id="72" name="テキスト ボックス 71"/>
        <xdr:cNvSpPr txBox="1"/>
      </xdr:nvSpPr>
      <xdr:spPr>
        <a:xfrm>
          <a:off x="1752111" y="632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65,478</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28423</xdr:rowOff>
    </xdr:from>
    <xdr:to>
      <xdr:col>1</xdr:col>
      <xdr:colOff>485775</xdr:colOff>
      <xdr:row>36</xdr:row>
      <xdr:rowOff>130023</xdr:rowOff>
    </xdr:to>
    <xdr:sp macro="" textlink="">
      <xdr:nvSpPr>
        <xdr:cNvPr id="73" name="フローチャート : 判断 72"/>
        <xdr:cNvSpPr/>
      </xdr:nvSpPr>
      <xdr:spPr>
        <a:xfrm>
          <a:off x="1079500" y="620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121150</xdr:rowOff>
    </xdr:from>
    <xdr:ext cx="534377" cy="259045"/>
    <xdr:sp macro="" textlink="">
      <xdr:nvSpPr>
        <xdr:cNvPr id="74" name="テキスト ボックス 73"/>
        <xdr:cNvSpPr txBox="1"/>
      </xdr:nvSpPr>
      <xdr:spPr>
        <a:xfrm>
          <a:off x="863111" y="629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67,762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45441</xdr:rowOff>
    </xdr:from>
    <xdr:to>
      <xdr:col>6</xdr:col>
      <xdr:colOff>561975</xdr:colOff>
      <xdr:row>34</xdr:row>
      <xdr:rowOff>147041</xdr:rowOff>
    </xdr:to>
    <xdr:sp macro="" textlink="">
      <xdr:nvSpPr>
        <xdr:cNvPr id="80" name="円/楕円 79"/>
        <xdr:cNvSpPr/>
      </xdr:nvSpPr>
      <xdr:spPr>
        <a:xfrm>
          <a:off x="4584700" y="587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68318</xdr:rowOff>
    </xdr:from>
    <xdr:ext cx="534377" cy="259045"/>
    <xdr:sp macro="" textlink="">
      <xdr:nvSpPr>
        <xdr:cNvPr id="81" name="人件費該当値テキスト"/>
        <xdr:cNvSpPr txBox="1"/>
      </xdr:nvSpPr>
      <xdr:spPr>
        <a:xfrm>
          <a:off x="4686300" y="5726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93,422</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76314</xdr:rowOff>
    </xdr:from>
    <xdr:to>
      <xdr:col>5</xdr:col>
      <xdr:colOff>409575</xdr:colOff>
      <xdr:row>35</xdr:row>
      <xdr:rowOff>6464</xdr:rowOff>
    </xdr:to>
    <xdr:sp macro="" textlink="">
      <xdr:nvSpPr>
        <xdr:cNvPr id="82" name="円/楕円 81"/>
        <xdr:cNvSpPr/>
      </xdr:nvSpPr>
      <xdr:spPr>
        <a:xfrm>
          <a:off x="3746500" y="590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22991</xdr:rowOff>
    </xdr:from>
    <xdr:ext cx="534377" cy="259045"/>
    <xdr:sp macro="" textlink="">
      <xdr:nvSpPr>
        <xdr:cNvPr id="83" name="テキスト ボックス 82"/>
        <xdr:cNvSpPr txBox="1"/>
      </xdr:nvSpPr>
      <xdr:spPr>
        <a:xfrm>
          <a:off x="3530111" y="568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90,991</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40818</xdr:rowOff>
    </xdr:from>
    <xdr:to>
      <xdr:col>4</xdr:col>
      <xdr:colOff>206375</xdr:colOff>
      <xdr:row>34</xdr:row>
      <xdr:rowOff>142418</xdr:rowOff>
    </xdr:to>
    <xdr:sp macro="" textlink="">
      <xdr:nvSpPr>
        <xdr:cNvPr id="84" name="円/楕円 83"/>
        <xdr:cNvSpPr/>
      </xdr:nvSpPr>
      <xdr:spPr>
        <a:xfrm>
          <a:off x="2857500" y="587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158945</xdr:rowOff>
    </xdr:from>
    <xdr:ext cx="534377" cy="259045"/>
    <xdr:sp macro="" textlink="">
      <xdr:nvSpPr>
        <xdr:cNvPr id="85" name="テキスト ボックス 84"/>
        <xdr:cNvSpPr txBox="1"/>
      </xdr:nvSpPr>
      <xdr:spPr>
        <a:xfrm>
          <a:off x="2641111" y="564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93,786</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139090</xdr:rowOff>
    </xdr:from>
    <xdr:to>
      <xdr:col>3</xdr:col>
      <xdr:colOff>3175</xdr:colOff>
      <xdr:row>35</xdr:row>
      <xdr:rowOff>69240</xdr:rowOff>
    </xdr:to>
    <xdr:sp macro="" textlink="">
      <xdr:nvSpPr>
        <xdr:cNvPr id="86" name="円/楕円 85"/>
        <xdr:cNvSpPr/>
      </xdr:nvSpPr>
      <xdr:spPr>
        <a:xfrm>
          <a:off x="1968500" y="596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85767</xdr:rowOff>
    </xdr:from>
    <xdr:ext cx="534377" cy="259045"/>
    <xdr:sp macro="" textlink="">
      <xdr:nvSpPr>
        <xdr:cNvPr id="87" name="テキスト ボックス 86"/>
        <xdr:cNvSpPr txBox="1"/>
      </xdr:nvSpPr>
      <xdr:spPr>
        <a:xfrm>
          <a:off x="1752111" y="5743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86,048</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79553</xdr:rowOff>
    </xdr:from>
    <xdr:to>
      <xdr:col>1</xdr:col>
      <xdr:colOff>485775</xdr:colOff>
      <xdr:row>35</xdr:row>
      <xdr:rowOff>9703</xdr:rowOff>
    </xdr:to>
    <xdr:sp macro="" textlink="">
      <xdr:nvSpPr>
        <xdr:cNvPr id="88" name="円/楕円 87"/>
        <xdr:cNvSpPr/>
      </xdr:nvSpPr>
      <xdr:spPr>
        <a:xfrm>
          <a:off x="1079500" y="590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26230</xdr:rowOff>
    </xdr:from>
    <xdr:ext cx="534377" cy="259045"/>
    <xdr:sp macro="" textlink="">
      <xdr:nvSpPr>
        <xdr:cNvPr id="89" name="テキスト ボックス 88"/>
        <xdr:cNvSpPr txBox="1"/>
      </xdr:nvSpPr>
      <xdr:spPr>
        <a:xfrm>
          <a:off x="863111" y="568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90,736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195,848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47498</xdr:rowOff>
    </xdr:from>
    <xdr:to>
      <xdr:col>6</xdr:col>
      <xdr:colOff>510540</xdr:colOff>
      <xdr:row>58</xdr:row>
      <xdr:rowOff>142799</xdr:rowOff>
    </xdr:to>
    <xdr:cxnSp macro="">
      <xdr:nvCxnSpPr>
        <xdr:cNvPr id="114" name="直線コネクタ 113"/>
        <xdr:cNvCxnSpPr/>
      </xdr:nvCxnSpPr>
      <xdr:spPr>
        <a:xfrm flipV="1">
          <a:off x="4633595" y="8791448"/>
          <a:ext cx="1270" cy="1295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146626</xdr:rowOff>
    </xdr:from>
    <xdr:ext cx="534377" cy="259045"/>
    <xdr:sp macro="" textlink="">
      <xdr:nvSpPr>
        <xdr:cNvPr id="115" name="物件費最小値テキスト"/>
        <xdr:cNvSpPr txBox="1"/>
      </xdr:nvSpPr>
      <xdr:spPr>
        <a:xfrm>
          <a:off x="4686300" y="100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35,756</a:t>
          </a:r>
          <a:endParaRPr kumimoji="1" lang="ja-JP" altLang="en-US" sz="1000" b="1">
            <a:latin typeface="ＭＳ Ｐゴシック"/>
          </a:endParaRPr>
        </a:p>
      </xdr:txBody>
    </xdr:sp>
    <xdr:clientData/>
  </xdr:oneCellAnchor>
  <xdr:twoCellAnchor>
    <xdr:from>
      <xdr:col>6</xdr:col>
      <xdr:colOff>422275</xdr:colOff>
      <xdr:row>58</xdr:row>
      <xdr:rowOff>142799</xdr:rowOff>
    </xdr:from>
    <xdr:to>
      <xdr:col>6</xdr:col>
      <xdr:colOff>600075</xdr:colOff>
      <xdr:row>58</xdr:row>
      <xdr:rowOff>142799</xdr:rowOff>
    </xdr:to>
    <xdr:cxnSp macro="">
      <xdr:nvCxnSpPr>
        <xdr:cNvPr id="116" name="直線コネクタ 115"/>
        <xdr:cNvCxnSpPr/>
      </xdr:nvCxnSpPr>
      <xdr:spPr>
        <a:xfrm>
          <a:off x="4546600" y="1008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165625</xdr:rowOff>
    </xdr:from>
    <xdr:ext cx="599010" cy="259045"/>
    <xdr:sp macro="" textlink="">
      <xdr:nvSpPr>
        <xdr:cNvPr id="117" name="物件費最大値テキスト"/>
        <xdr:cNvSpPr txBox="1"/>
      </xdr:nvSpPr>
      <xdr:spPr>
        <a:xfrm>
          <a:off x="4686300" y="856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137,760</a:t>
          </a:r>
          <a:endParaRPr kumimoji="1" lang="ja-JP" altLang="en-US" sz="1000" b="1">
            <a:latin typeface="ＭＳ Ｐゴシック"/>
          </a:endParaRPr>
        </a:p>
      </xdr:txBody>
    </xdr:sp>
    <xdr:clientData/>
  </xdr:oneCellAnchor>
  <xdr:twoCellAnchor>
    <xdr:from>
      <xdr:col>6</xdr:col>
      <xdr:colOff>422275</xdr:colOff>
      <xdr:row>51</xdr:row>
      <xdr:rowOff>47498</xdr:rowOff>
    </xdr:from>
    <xdr:to>
      <xdr:col>6</xdr:col>
      <xdr:colOff>600075</xdr:colOff>
      <xdr:row>51</xdr:row>
      <xdr:rowOff>47498</xdr:rowOff>
    </xdr:to>
    <xdr:cxnSp macro="">
      <xdr:nvCxnSpPr>
        <xdr:cNvPr id="118" name="直線コネクタ 117"/>
        <xdr:cNvCxnSpPr/>
      </xdr:nvCxnSpPr>
      <xdr:spPr>
        <a:xfrm>
          <a:off x="4546600" y="879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145923</xdr:rowOff>
    </xdr:from>
    <xdr:to>
      <xdr:col>6</xdr:col>
      <xdr:colOff>511175</xdr:colOff>
      <xdr:row>56</xdr:row>
      <xdr:rowOff>43688</xdr:rowOff>
    </xdr:to>
    <xdr:cxnSp macro="">
      <xdr:nvCxnSpPr>
        <xdr:cNvPr id="119" name="直線コネクタ 118"/>
        <xdr:cNvCxnSpPr/>
      </xdr:nvCxnSpPr>
      <xdr:spPr>
        <a:xfrm flipV="1">
          <a:off x="3797300" y="9575673"/>
          <a:ext cx="838200" cy="69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78986</xdr:rowOff>
    </xdr:from>
    <xdr:ext cx="534377" cy="259045"/>
    <xdr:sp macro="" textlink="">
      <xdr:nvSpPr>
        <xdr:cNvPr id="120" name="物件費平均値テキスト"/>
        <xdr:cNvSpPr txBox="1"/>
      </xdr:nvSpPr>
      <xdr:spPr>
        <a:xfrm>
          <a:off x="4686300" y="9508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75,582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100559</xdr:rowOff>
    </xdr:from>
    <xdr:to>
      <xdr:col>6</xdr:col>
      <xdr:colOff>561975</xdr:colOff>
      <xdr:row>56</xdr:row>
      <xdr:rowOff>30709</xdr:rowOff>
    </xdr:to>
    <xdr:sp macro="" textlink="">
      <xdr:nvSpPr>
        <xdr:cNvPr id="121" name="フローチャート : 判断 120"/>
        <xdr:cNvSpPr/>
      </xdr:nvSpPr>
      <xdr:spPr>
        <a:xfrm>
          <a:off x="45847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43688</xdr:rowOff>
    </xdr:from>
    <xdr:to>
      <xdr:col>5</xdr:col>
      <xdr:colOff>358775</xdr:colOff>
      <xdr:row>56</xdr:row>
      <xdr:rowOff>150076</xdr:rowOff>
    </xdr:to>
    <xdr:cxnSp macro="">
      <xdr:nvCxnSpPr>
        <xdr:cNvPr id="122" name="直線コネクタ 121"/>
        <xdr:cNvCxnSpPr/>
      </xdr:nvCxnSpPr>
      <xdr:spPr>
        <a:xfrm flipV="1">
          <a:off x="2908300" y="9644888"/>
          <a:ext cx="889000" cy="10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166598</xdr:rowOff>
    </xdr:from>
    <xdr:to>
      <xdr:col>5</xdr:col>
      <xdr:colOff>409575</xdr:colOff>
      <xdr:row>56</xdr:row>
      <xdr:rowOff>96748</xdr:rowOff>
    </xdr:to>
    <xdr:sp macro="" textlink="">
      <xdr:nvSpPr>
        <xdr:cNvPr id="123" name="フローチャート : 判断 122"/>
        <xdr:cNvSpPr/>
      </xdr:nvSpPr>
      <xdr:spPr>
        <a:xfrm>
          <a:off x="3746500" y="95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87875</xdr:rowOff>
    </xdr:from>
    <xdr:ext cx="534377" cy="259045"/>
    <xdr:sp macro="" textlink="">
      <xdr:nvSpPr>
        <xdr:cNvPr id="124" name="テキスト ボックス 123"/>
        <xdr:cNvSpPr txBox="1"/>
      </xdr:nvSpPr>
      <xdr:spPr>
        <a:xfrm>
          <a:off x="3530111" y="968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70,382</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150076</xdr:rowOff>
    </xdr:from>
    <xdr:to>
      <xdr:col>4</xdr:col>
      <xdr:colOff>155575</xdr:colOff>
      <xdr:row>57</xdr:row>
      <xdr:rowOff>27318</xdr:rowOff>
    </xdr:to>
    <xdr:cxnSp macro="">
      <xdr:nvCxnSpPr>
        <xdr:cNvPr id="125" name="直線コネクタ 124"/>
        <xdr:cNvCxnSpPr/>
      </xdr:nvCxnSpPr>
      <xdr:spPr>
        <a:xfrm flipV="1">
          <a:off x="2019300" y="9751276"/>
          <a:ext cx="889000" cy="4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15113</xdr:rowOff>
    </xdr:from>
    <xdr:to>
      <xdr:col>4</xdr:col>
      <xdr:colOff>206375</xdr:colOff>
      <xdr:row>56</xdr:row>
      <xdr:rowOff>116713</xdr:rowOff>
    </xdr:to>
    <xdr:sp macro="" textlink="">
      <xdr:nvSpPr>
        <xdr:cNvPr id="126" name="フローチャート : 判断 125"/>
        <xdr:cNvSpPr/>
      </xdr:nvSpPr>
      <xdr:spPr>
        <a:xfrm>
          <a:off x="2857500" y="961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133240</xdr:rowOff>
    </xdr:from>
    <xdr:ext cx="534377" cy="259045"/>
    <xdr:sp macro="" textlink="">
      <xdr:nvSpPr>
        <xdr:cNvPr id="127" name="テキスト ボックス 126"/>
        <xdr:cNvSpPr txBox="1"/>
      </xdr:nvSpPr>
      <xdr:spPr>
        <a:xfrm>
          <a:off x="2641111" y="939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68,810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27318</xdr:rowOff>
    </xdr:from>
    <xdr:to>
      <xdr:col>2</xdr:col>
      <xdr:colOff>638175</xdr:colOff>
      <xdr:row>57</xdr:row>
      <xdr:rowOff>37478</xdr:rowOff>
    </xdr:to>
    <xdr:cxnSp macro="">
      <xdr:nvCxnSpPr>
        <xdr:cNvPr id="128" name="直線コネクタ 127"/>
        <xdr:cNvCxnSpPr/>
      </xdr:nvCxnSpPr>
      <xdr:spPr>
        <a:xfrm flipV="1">
          <a:off x="1130300" y="9799968"/>
          <a:ext cx="8890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11849</xdr:rowOff>
    </xdr:from>
    <xdr:to>
      <xdr:col>3</xdr:col>
      <xdr:colOff>3175</xdr:colOff>
      <xdr:row>56</xdr:row>
      <xdr:rowOff>113449</xdr:rowOff>
    </xdr:to>
    <xdr:sp macro="" textlink="">
      <xdr:nvSpPr>
        <xdr:cNvPr id="129" name="フローチャート : 判断 128"/>
        <xdr:cNvSpPr/>
      </xdr:nvSpPr>
      <xdr:spPr>
        <a:xfrm>
          <a:off x="1968500" y="961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129976</xdr:rowOff>
    </xdr:from>
    <xdr:ext cx="534377" cy="259045"/>
    <xdr:sp macro="" textlink="">
      <xdr:nvSpPr>
        <xdr:cNvPr id="130" name="テキスト ボックス 129"/>
        <xdr:cNvSpPr txBox="1"/>
      </xdr:nvSpPr>
      <xdr:spPr>
        <a:xfrm>
          <a:off x="1752111" y="938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69,067</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86284</xdr:rowOff>
    </xdr:from>
    <xdr:to>
      <xdr:col>1</xdr:col>
      <xdr:colOff>485775</xdr:colOff>
      <xdr:row>57</xdr:row>
      <xdr:rowOff>16434</xdr:rowOff>
    </xdr:to>
    <xdr:sp macro="" textlink="">
      <xdr:nvSpPr>
        <xdr:cNvPr id="131" name="フローチャート : 判断 130"/>
        <xdr:cNvSpPr/>
      </xdr:nvSpPr>
      <xdr:spPr>
        <a:xfrm>
          <a:off x="1079500" y="9687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32961</xdr:rowOff>
    </xdr:from>
    <xdr:ext cx="534377" cy="259045"/>
    <xdr:sp macro="" textlink="">
      <xdr:nvSpPr>
        <xdr:cNvPr id="132" name="テキスト ボックス 131"/>
        <xdr:cNvSpPr txBox="1"/>
      </xdr:nvSpPr>
      <xdr:spPr>
        <a:xfrm>
          <a:off x="863111" y="946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63,206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95123</xdr:rowOff>
    </xdr:from>
    <xdr:to>
      <xdr:col>6</xdr:col>
      <xdr:colOff>561975</xdr:colOff>
      <xdr:row>56</xdr:row>
      <xdr:rowOff>25273</xdr:rowOff>
    </xdr:to>
    <xdr:sp macro="" textlink="">
      <xdr:nvSpPr>
        <xdr:cNvPr id="138" name="円/楕円 137"/>
        <xdr:cNvSpPr/>
      </xdr:nvSpPr>
      <xdr:spPr>
        <a:xfrm>
          <a:off x="4584700" y="952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118000</xdr:rowOff>
    </xdr:from>
    <xdr:ext cx="534377" cy="259045"/>
    <xdr:sp macro="" textlink="">
      <xdr:nvSpPr>
        <xdr:cNvPr id="139" name="物件費該当値テキスト"/>
        <xdr:cNvSpPr txBox="1"/>
      </xdr:nvSpPr>
      <xdr:spPr>
        <a:xfrm>
          <a:off x="4686300" y="937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76,010</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164338</xdr:rowOff>
    </xdr:from>
    <xdr:to>
      <xdr:col>5</xdr:col>
      <xdr:colOff>409575</xdr:colOff>
      <xdr:row>56</xdr:row>
      <xdr:rowOff>94488</xdr:rowOff>
    </xdr:to>
    <xdr:sp macro="" textlink="">
      <xdr:nvSpPr>
        <xdr:cNvPr id="140" name="円/楕円 139"/>
        <xdr:cNvSpPr/>
      </xdr:nvSpPr>
      <xdr:spPr>
        <a:xfrm>
          <a:off x="3746500" y="959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111015</xdr:rowOff>
    </xdr:from>
    <xdr:ext cx="534377" cy="259045"/>
    <xdr:sp macro="" textlink="">
      <xdr:nvSpPr>
        <xdr:cNvPr id="141" name="テキスト ボックス 140"/>
        <xdr:cNvSpPr txBox="1"/>
      </xdr:nvSpPr>
      <xdr:spPr>
        <a:xfrm>
          <a:off x="3530111" y="936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70,560</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99276</xdr:rowOff>
    </xdr:from>
    <xdr:to>
      <xdr:col>4</xdr:col>
      <xdr:colOff>206375</xdr:colOff>
      <xdr:row>57</xdr:row>
      <xdr:rowOff>29426</xdr:rowOff>
    </xdr:to>
    <xdr:sp macro="" textlink="">
      <xdr:nvSpPr>
        <xdr:cNvPr id="142" name="円/楕円 141"/>
        <xdr:cNvSpPr/>
      </xdr:nvSpPr>
      <xdr:spPr>
        <a:xfrm>
          <a:off x="2857500" y="970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20553</xdr:rowOff>
    </xdr:from>
    <xdr:ext cx="534377" cy="259045"/>
    <xdr:sp macro="" textlink="">
      <xdr:nvSpPr>
        <xdr:cNvPr id="143" name="テキスト ボックス 142"/>
        <xdr:cNvSpPr txBox="1"/>
      </xdr:nvSpPr>
      <xdr:spPr>
        <a:xfrm>
          <a:off x="2641111" y="979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62,183</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147968</xdr:rowOff>
    </xdr:from>
    <xdr:to>
      <xdr:col>3</xdr:col>
      <xdr:colOff>3175</xdr:colOff>
      <xdr:row>57</xdr:row>
      <xdr:rowOff>78118</xdr:rowOff>
    </xdr:to>
    <xdr:sp macro="" textlink="">
      <xdr:nvSpPr>
        <xdr:cNvPr id="144" name="円/楕円 143"/>
        <xdr:cNvSpPr/>
      </xdr:nvSpPr>
      <xdr:spPr>
        <a:xfrm>
          <a:off x="1968500" y="974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69245</xdr:rowOff>
    </xdr:from>
    <xdr:ext cx="534377" cy="259045"/>
    <xdr:sp macro="" textlink="">
      <xdr:nvSpPr>
        <xdr:cNvPr id="145" name="テキスト ボックス 144"/>
        <xdr:cNvSpPr txBox="1"/>
      </xdr:nvSpPr>
      <xdr:spPr>
        <a:xfrm>
          <a:off x="1752111" y="984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58,349</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158128</xdr:rowOff>
    </xdr:from>
    <xdr:to>
      <xdr:col>1</xdr:col>
      <xdr:colOff>485775</xdr:colOff>
      <xdr:row>57</xdr:row>
      <xdr:rowOff>88278</xdr:rowOff>
    </xdr:to>
    <xdr:sp macro="" textlink="">
      <xdr:nvSpPr>
        <xdr:cNvPr id="146" name="円/楕円 145"/>
        <xdr:cNvSpPr/>
      </xdr:nvSpPr>
      <xdr:spPr>
        <a:xfrm>
          <a:off x="1079500" y="975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79405</xdr:rowOff>
    </xdr:from>
    <xdr:ext cx="534377" cy="259045"/>
    <xdr:sp macro="" textlink="">
      <xdr:nvSpPr>
        <xdr:cNvPr id="147" name="テキスト ボックス 146"/>
        <xdr:cNvSpPr txBox="1"/>
      </xdr:nvSpPr>
      <xdr:spPr>
        <a:xfrm>
          <a:off x="863111" y="9852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57,549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17595</xdr:rowOff>
    </xdr:from>
    <xdr:to>
      <xdr:col>6</xdr:col>
      <xdr:colOff>510540</xdr:colOff>
      <xdr:row>79</xdr:row>
      <xdr:rowOff>96723</xdr:rowOff>
    </xdr:to>
    <xdr:cxnSp macro="">
      <xdr:nvCxnSpPr>
        <xdr:cNvPr id="173" name="直線コネクタ 172"/>
        <xdr:cNvCxnSpPr/>
      </xdr:nvCxnSpPr>
      <xdr:spPr>
        <a:xfrm flipV="1">
          <a:off x="4633595" y="12019095"/>
          <a:ext cx="1270" cy="1622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100550</xdr:rowOff>
    </xdr:from>
    <xdr:ext cx="313932" cy="259045"/>
    <xdr:sp macro="" textlink="">
      <xdr:nvSpPr>
        <xdr:cNvPr id="174" name="維持補修費最小値テキスト"/>
        <xdr:cNvSpPr txBox="1"/>
      </xdr:nvSpPr>
      <xdr:spPr>
        <a:xfrm>
          <a:off x="4686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6</xdr:col>
      <xdr:colOff>422275</xdr:colOff>
      <xdr:row>79</xdr:row>
      <xdr:rowOff>96723</xdr:rowOff>
    </xdr:from>
    <xdr:to>
      <xdr:col>6</xdr:col>
      <xdr:colOff>600075</xdr:colOff>
      <xdr:row>79</xdr:row>
      <xdr:rowOff>96723</xdr:rowOff>
    </xdr:to>
    <xdr:cxnSp macro="">
      <xdr:nvCxnSpPr>
        <xdr:cNvPr id="175" name="直線コネクタ 174"/>
        <xdr:cNvCxnSpPr/>
      </xdr:nvCxnSpPr>
      <xdr:spPr>
        <a:xfrm>
          <a:off x="4546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135722</xdr:rowOff>
    </xdr:from>
    <xdr:ext cx="534377" cy="259045"/>
    <xdr:sp macro="" textlink="">
      <xdr:nvSpPr>
        <xdr:cNvPr id="176" name="維持補修費最大値テキスト"/>
        <xdr:cNvSpPr txBox="1"/>
      </xdr:nvSpPr>
      <xdr:spPr>
        <a:xfrm>
          <a:off x="4686300" y="1179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49,739</a:t>
          </a:r>
          <a:endParaRPr kumimoji="1" lang="ja-JP" altLang="en-US" sz="1000" b="1">
            <a:latin typeface="ＭＳ Ｐゴシック"/>
          </a:endParaRPr>
        </a:p>
      </xdr:txBody>
    </xdr:sp>
    <xdr:clientData/>
  </xdr:oneCellAnchor>
  <xdr:twoCellAnchor>
    <xdr:from>
      <xdr:col>6</xdr:col>
      <xdr:colOff>422275</xdr:colOff>
      <xdr:row>70</xdr:row>
      <xdr:rowOff>17595</xdr:rowOff>
    </xdr:from>
    <xdr:to>
      <xdr:col>6</xdr:col>
      <xdr:colOff>600075</xdr:colOff>
      <xdr:row>70</xdr:row>
      <xdr:rowOff>17595</xdr:rowOff>
    </xdr:to>
    <xdr:cxnSp macro="">
      <xdr:nvCxnSpPr>
        <xdr:cNvPr id="177" name="直線コネクタ 176"/>
        <xdr:cNvCxnSpPr/>
      </xdr:nvCxnSpPr>
      <xdr:spPr>
        <a:xfrm>
          <a:off x="4546600" y="12019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66253</xdr:rowOff>
    </xdr:from>
    <xdr:to>
      <xdr:col>6</xdr:col>
      <xdr:colOff>511175</xdr:colOff>
      <xdr:row>77</xdr:row>
      <xdr:rowOff>119746</xdr:rowOff>
    </xdr:to>
    <xdr:cxnSp macro="">
      <xdr:nvCxnSpPr>
        <xdr:cNvPr id="178" name="直線コネクタ 177"/>
        <xdr:cNvCxnSpPr/>
      </xdr:nvCxnSpPr>
      <xdr:spPr>
        <a:xfrm flipV="1">
          <a:off x="3797300" y="13096453"/>
          <a:ext cx="838200" cy="22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134013</xdr:rowOff>
    </xdr:from>
    <xdr:ext cx="469744" cy="259045"/>
    <xdr:sp macro="" textlink="">
      <xdr:nvSpPr>
        <xdr:cNvPr id="179" name="維持補修費平均値テキスト"/>
        <xdr:cNvSpPr txBox="1"/>
      </xdr:nvSpPr>
      <xdr:spPr>
        <a:xfrm>
          <a:off x="4686300" y="13335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7,208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155586</xdr:rowOff>
    </xdr:from>
    <xdr:to>
      <xdr:col>6</xdr:col>
      <xdr:colOff>561975</xdr:colOff>
      <xdr:row>78</xdr:row>
      <xdr:rowOff>85736</xdr:rowOff>
    </xdr:to>
    <xdr:sp macro="" textlink="">
      <xdr:nvSpPr>
        <xdr:cNvPr id="180" name="フローチャート : 判断 179"/>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38757</xdr:rowOff>
    </xdr:from>
    <xdr:to>
      <xdr:col>5</xdr:col>
      <xdr:colOff>358775</xdr:colOff>
      <xdr:row>77</xdr:row>
      <xdr:rowOff>119746</xdr:rowOff>
    </xdr:to>
    <xdr:cxnSp macro="">
      <xdr:nvCxnSpPr>
        <xdr:cNvPr id="181" name="直線コネクタ 180"/>
        <xdr:cNvCxnSpPr/>
      </xdr:nvCxnSpPr>
      <xdr:spPr>
        <a:xfrm>
          <a:off x="2908300" y="13068957"/>
          <a:ext cx="889000" cy="25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166624</xdr:rowOff>
    </xdr:from>
    <xdr:to>
      <xdr:col>5</xdr:col>
      <xdr:colOff>409575</xdr:colOff>
      <xdr:row>78</xdr:row>
      <xdr:rowOff>96774</xdr:rowOff>
    </xdr:to>
    <xdr:sp macro="" textlink="">
      <xdr:nvSpPr>
        <xdr:cNvPr id="182" name="フローチャート : 判断 181"/>
        <xdr:cNvSpPr/>
      </xdr:nvSpPr>
      <xdr:spPr>
        <a:xfrm>
          <a:off x="3746500" y="1336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87901</xdr:rowOff>
    </xdr:from>
    <xdr:ext cx="469744" cy="259045"/>
    <xdr:sp macro="" textlink="">
      <xdr:nvSpPr>
        <xdr:cNvPr id="183" name="テキスト ボックス 182"/>
        <xdr:cNvSpPr txBox="1"/>
      </xdr:nvSpPr>
      <xdr:spPr>
        <a:xfrm>
          <a:off x="3562427" y="1346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6,870</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38757</xdr:rowOff>
    </xdr:from>
    <xdr:to>
      <xdr:col>4</xdr:col>
      <xdr:colOff>155575</xdr:colOff>
      <xdr:row>77</xdr:row>
      <xdr:rowOff>73667</xdr:rowOff>
    </xdr:to>
    <xdr:cxnSp macro="">
      <xdr:nvCxnSpPr>
        <xdr:cNvPr id="184" name="直線コネクタ 183"/>
        <xdr:cNvCxnSpPr/>
      </xdr:nvCxnSpPr>
      <xdr:spPr>
        <a:xfrm flipV="1">
          <a:off x="2019300" y="13068957"/>
          <a:ext cx="889000" cy="20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48112</xdr:rowOff>
    </xdr:from>
    <xdr:to>
      <xdr:col>4</xdr:col>
      <xdr:colOff>206375</xdr:colOff>
      <xdr:row>78</xdr:row>
      <xdr:rowOff>149712</xdr:rowOff>
    </xdr:to>
    <xdr:sp macro="" textlink="">
      <xdr:nvSpPr>
        <xdr:cNvPr id="185" name="フローチャート : 判断 184"/>
        <xdr:cNvSpPr/>
      </xdr:nvSpPr>
      <xdr:spPr>
        <a:xfrm>
          <a:off x="2857500" y="13421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140839</xdr:rowOff>
    </xdr:from>
    <xdr:ext cx="469744" cy="259045"/>
    <xdr:sp macro="" textlink="">
      <xdr:nvSpPr>
        <xdr:cNvPr id="186" name="テキスト ボックス 185"/>
        <xdr:cNvSpPr txBox="1"/>
      </xdr:nvSpPr>
      <xdr:spPr>
        <a:xfrm>
          <a:off x="2673427" y="1351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5,249</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14852</xdr:rowOff>
    </xdr:from>
    <xdr:to>
      <xdr:col>2</xdr:col>
      <xdr:colOff>638175</xdr:colOff>
      <xdr:row>77</xdr:row>
      <xdr:rowOff>73667</xdr:rowOff>
    </xdr:to>
    <xdr:cxnSp macro="">
      <xdr:nvCxnSpPr>
        <xdr:cNvPr id="187" name="直線コネクタ 186"/>
        <xdr:cNvCxnSpPr/>
      </xdr:nvCxnSpPr>
      <xdr:spPr>
        <a:xfrm>
          <a:off x="1130300" y="13045052"/>
          <a:ext cx="889000" cy="230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65549</xdr:rowOff>
    </xdr:from>
    <xdr:to>
      <xdr:col>3</xdr:col>
      <xdr:colOff>3175</xdr:colOff>
      <xdr:row>78</xdr:row>
      <xdr:rowOff>167149</xdr:rowOff>
    </xdr:to>
    <xdr:sp macro="" textlink="">
      <xdr:nvSpPr>
        <xdr:cNvPr id="188" name="フローチャート : 判断 187"/>
        <xdr:cNvSpPr/>
      </xdr:nvSpPr>
      <xdr:spPr>
        <a:xfrm>
          <a:off x="1968500" y="13438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158276</xdr:rowOff>
    </xdr:from>
    <xdr:ext cx="469744" cy="259045"/>
    <xdr:sp macro="" textlink="">
      <xdr:nvSpPr>
        <xdr:cNvPr id="189" name="テキスト ボックス 188"/>
        <xdr:cNvSpPr txBox="1"/>
      </xdr:nvSpPr>
      <xdr:spPr>
        <a:xfrm>
          <a:off x="1784427" y="13531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73093</xdr:rowOff>
    </xdr:from>
    <xdr:to>
      <xdr:col>1</xdr:col>
      <xdr:colOff>485775</xdr:colOff>
      <xdr:row>79</xdr:row>
      <xdr:rowOff>3243</xdr:rowOff>
    </xdr:to>
    <xdr:sp macro="" textlink="">
      <xdr:nvSpPr>
        <xdr:cNvPr id="190" name="フローチャート : 判断 189"/>
        <xdr:cNvSpPr/>
      </xdr:nvSpPr>
      <xdr:spPr>
        <a:xfrm>
          <a:off x="1079500" y="13446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165820</xdr:rowOff>
    </xdr:from>
    <xdr:ext cx="469744" cy="259045"/>
    <xdr:sp macro="" textlink="">
      <xdr:nvSpPr>
        <xdr:cNvPr id="191" name="テキスト ボックス 190"/>
        <xdr:cNvSpPr txBox="1"/>
      </xdr:nvSpPr>
      <xdr:spPr>
        <a:xfrm>
          <a:off x="895427" y="13538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15453</xdr:rowOff>
    </xdr:from>
    <xdr:to>
      <xdr:col>6</xdr:col>
      <xdr:colOff>561975</xdr:colOff>
      <xdr:row>76</xdr:row>
      <xdr:rowOff>117053</xdr:rowOff>
    </xdr:to>
    <xdr:sp macro="" textlink="">
      <xdr:nvSpPr>
        <xdr:cNvPr id="197" name="円/楕円 196"/>
        <xdr:cNvSpPr/>
      </xdr:nvSpPr>
      <xdr:spPr>
        <a:xfrm>
          <a:off x="4584700" y="13045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38331</xdr:rowOff>
    </xdr:from>
    <xdr:ext cx="534377" cy="259045"/>
    <xdr:sp macro="" textlink="">
      <xdr:nvSpPr>
        <xdr:cNvPr id="198" name="維持補修費該当値テキスト"/>
        <xdr:cNvSpPr txBox="1"/>
      </xdr:nvSpPr>
      <xdr:spPr>
        <a:xfrm>
          <a:off x="4686300" y="1289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16,749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68946</xdr:rowOff>
    </xdr:from>
    <xdr:to>
      <xdr:col>5</xdr:col>
      <xdr:colOff>409575</xdr:colOff>
      <xdr:row>77</xdr:row>
      <xdr:rowOff>170546</xdr:rowOff>
    </xdr:to>
    <xdr:sp macro="" textlink="">
      <xdr:nvSpPr>
        <xdr:cNvPr id="199" name="円/楕円 198"/>
        <xdr:cNvSpPr/>
      </xdr:nvSpPr>
      <xdr:spPr>
        <a:xfrm>
          <a:off x="3746500" y="1327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15623</xdr:rowOff>
    </xdr:from>
    <xdr:ext cx="469744" cy="259045"/>
    <xdr:sp macro="" textlink="">
      <xdr:nvSpPr>
        <xdr:cNvPr id="200" name="テキスト ボックス 199"/>
        <xdr:cNvSpPr txBox="1"/>
      </xdr:nvSpPr>
      <xdr:spPr>
        <a:xfrm>
          <a:off x="3562427" y="13045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9,861</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159407</xdr:rowOff>
    </xdr:from>
    <xdr:to>
      <xdr:col>4</xdr:col>
      <xdr:colOff>206375</xdr:colOff>
      <xdr:row>76</xdr:row>
      <xdr:rowOff>89557</xdr:rowOff>
    </xdr:to>
    <xdr:sp macro="" textlink="">
      <xdr:nvSpPr>
        <xdr:cNvPr id="201" name="円/楕円 200"/>
        <xdr:cNvSpPr/>
      </xdr:nvSpPr>
      <xdr:spPr>
        <a:xfrm>
          <a:off x="2857500" y="1301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74</xdr:row>
      <xdr:rowOff>106084</xdr:rowOff>
    </xdr:from>
    <xdr:ext cx="534377" cy="259045"/>
    <xdr:sp macro="" textlink="">
      <xdr:nvSpPr>
        <xdr:cNvPr id="202" name="テキスト ボックス 201"/>
        <xdr:cNvSpPr txBox="1"/>
      </xdr:nvSpPr>
      <xdr:spPr>
        <a:xfrm>
          <a:off x="2641111" y="1279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17,591</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22867</xdr:rowOff>
    </xdr:from>
    <xdr:to>
      <xdr:col>3</xdr:col>
      <xdr:colOff>3175</xdr:colOff>
      <xdr:row>77</xdr:row>
      <xdr:rowOff>124467</xdr:rowOff>
    </xdr:to>
    <xdr:sp macro="" textlink="">
      <xdr:nvSpPr>
        <xdr:cNvPr id="203" name="円/楕円 202"/>
        <xdr:cNvSpPr/>
      </xdr:nvSpPr>
      <xdr:spPr>
        <a:xfrm>
          <a:off x="1968500" y="1322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140994</xdr:rowOff>
    </xdr:from>
    <xdr:ext cx="534377" cy="259045"/>
    <xdr:sp macro="" textlink="">
      <xdr:nvSpPr>
        <xdr:cNvPr id="204" name="テキスト ボックス 203"/>
        <xdr:cNvSpPr txBox="1"/>
      </xdr:nvSpPr>
      <xdr:spPr>
        <a:xfrm>
          <a:off x="1752111" y="1299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11,272</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135502</xdr:rowOff>
    </xdr:from>
    <xdr:to>
      <xdr:col>1</xdr:col>
      <xdr:colOff>485775</xdr:colOff>
      <xdr:row>76</xdr:row>
      <xdr:rowOff>65652</xdr:rowOff>
    </xdr:to>
    <xdr:sp macro="" textlink="">
      <xdr:nvSpPr>
        <xdr:cNvPr id="205" name="円/楕円 204"/>
        <xdr:cNvSpPr/>
      </xdr:nvSpPr>
      <xdr:spPr>
        <a:xfrm>
          <a:off x="1079500" y="1299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74</xdr:row>
      <xdr:rowOff>82179</xdr:rowOff>
    </xdr:from>
    <xdr:ext cx="534377" cy="259045"/>
    <xdr:sp macro="" textlink="">
      <xdr:nvSpPr>
        <xdr:cNvPr id="206" name="テキスト ボックス 205"/>
        <xdr:cNvSpPr txBox="1"/>
      </xdr:nvSpPr>
      <xdr:spPr>
        <a:xfrm>
          <a:off x="863111" y="12769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18,323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73,106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145428</xdr:rowOff>
    </xdr:from>
    <xdr:to>
      <xdr:col>6</xdr:col>
      <xdr:colOff>510540</xdr:colOff>
      <xdr:row>99</xdr:row>
      <xdr:rowOff>95898</xdr:rowOff>
    </xdr:to>
    <xdr:cxnSp macro="">
      <xdr:nvCxnSpPr>
        <xdr:cNvPr id="231" name="直線コネクタ 230"/>
        <xdr:cNvCxnSpPr/>
      </xdr:nvCxnSpPr>
      <xdr:spPr>
        <a:xfrm flipV="1">
          <a:off x="4633595" y="15404478"/>
          <a:ext cx="1270" cy="1664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99725</xdr:rowOff>
    </xdr:from>
    <xdr:ext cx="534377" cy="259045"/>
    <xdr:sp macro="" textlink="">
      <xdr:nvSpPr>
        <xdr:cNvPr id="232" name="扶助費最小値テキスト"/>
        <xdr:cNvSpPr txBox="1"/>
      </xdr:nvSpPr>
      <xdr:spPr>
        <a:xfrm>
          <a:off x="4686300" y="1707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55,949</a:t>
          </a:r>
          <a:endParaRPr kumimoji="1" lang="ja-JP" altLang="en-US" sz="1000" b="1">
            <a:latin typeface="ＭＳ Ｐゴシック"/>
          </a:endParaRPr>
        </a:p>
      </xdr:txBody>
    </xdr:sp>
    <xdr:clientData/>
  </xdr:oneCellAnchor>
  <xdr:twoCellAnchor>
    <xdr:from>
      <xdr:col>6</xdr:col>
      <xdr:colOff>422275</xdr:colOff>
      <xdr:row>99</xdr:row>
      <xdr:rowOff>95898</xdr:rowOff>
    </xdr:from>
    <xdr:to>
      <xdr:col>6</xdr:col>
      <xdr:colOff>600075</xdr:colOff>
      <xdr:row>99</xdr:row>
      <xdr:rowOff>95898</xdr:rowOff>
    </xdr:to>
    <xdr:cxnSp macro="">
      <xdr:nvCxnSpPr>
        <xdr:cNvPr id="233" name="直線コネクタ 232"/>
        <xdr:cNvCxnSpPr/>
      </xdr:nvCxnSpPr>
      <xdr:spPr>
        <a:xfrm>
          <a:off x="4546600" y="170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92105</xdr:rowOff>
    </xdr:from>
    <xdr:ext cx="599010" cy="259045"/>
    <xdr:sp macro="" textlink="">
      <xdr:nvSpPr>
        <xdr:cNvPr id="234" name="扶助費最大値テキスト"/>
        <xdr:cNvSpPr txBox="1"/>
      </xdr:nvSpPr>
      <xdr:spPr>
        <a:xfrm>
          <a:off x="4686300" y="15179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187,049</a:t>
          </a:r>
          <a:endParaRPr kumimoji="1" lang="ja-JP" altLang="en-US" sz="1000" b="1">
            <a:latin typeface="ＭＳ Ｐゴシック"/>
          </a:endParaRPr>
        </a:p>
      </xdr:txBody>
    </xdr:sp>
    <xdr:clientData/>
  </xdr:oneCellAnchor>
  <xdr:twoCellAnchor>
    <xdr:from>
      <xdr:col>6</xdr:col>
      <xdr:colOff>422275</xdr:colOff>
      <xdr:row>89</xdr:row>
      <xdr:rowOff>145428</xdr:rowOff>
    </xdr:from>
    <xdr:to>
      <xdr:col>6</xdr:col>
      <xdr:colOff>600075</xdr:colOff>
      <xdr:row>89</xdr:row>
      <xdr:rowOff>145428</xdr:rowOff>
    </xdr:to>
    <xdr:cxnSp macro="">
      <xdr:nvCxnSpPr>
        <xdr:cNvPr id="235" name="直線コネクタ 234"/>
        <xdr:cNvCxnSpPr/>
      </xdr:nvCxnSpPr>
      <xdr:spPr>
        <a:xfrm>
          <a:off x="4546600" y="15404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120611</xdr:rowOff>
    </xdr:from>
    <xdr:to>
      <xdr:col>6</xdr:col>
      <xdr:colOff>511175</xdr:colOff>
      <xdr:row>98</xdr:row>
      <xdr:rowOff>60973</xdr:rowOff>
    </xdr:to>
    <xdr:cxnSp macro="">
      <xdr:nvCxnSpPr>
        <xdr:cNvPr id="236" name="直線コネクタ 235"/>
        <xdr:cNvCxnSpPr/>
      </xdr:nvCxnSpPr>
      <xdr:spPr>
        <a:xfrm flipV="1">
          <a:off x="3797300" y="16751261"/>
          <a:ext cx="838200" cy="11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54754</xdr:rowOff>
    </xdr:from>
    <xdr:ext cx="534377" cy="259045"/>
    <xdr:sp macro="" textlink="">
      <xdr:nvSpPr>
        <xdr:cNvPr id="237" name="扶助費平均値テキスト"/>
        <xdr:cNvSpPr txBox="1"/>
      </xdr:nvSpPr>
      <xdr:spPr>
        <a:xfrm>
          <a:off x="4686300" y="16342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97,490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31877</xdr:rowOff>
    </xdr:from>
    <xdr:to>
      <xdr:col>6</xdr:col>
      <xdr:colOff>561975</xdr:colOff>
      <xdr:row>96</xdr:row>
      <xdr:rowOff>133477</xdr:rowOff>
    </xdr:to>
    <xdr:sp macro="" textlink="">
      <xdr:nvSpPr>
        <xdr:cNvPr id="238" name="フローチャート : 判断 237"/>
        <xdr:cNvSpPr/>
      </xdr:nvSpPr>
      <xdr:spPr>
        <a:xfrm>
          <a:off x="45847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60973</xdr:rowOff>
    </xdr:from>
    <xdr:to>
      <xdr:col>5</xdr:col>
      <xdr:colOff>358775</xdr:colOff>
      <xdr:row>98</xdr:row>
      <xdr:rowOff>91390</xdr:rowOff>
    </xdr:to>
    <xdr:cxnSp macro="">
      <xdr:nvCxnSpPr>
        <xdr:cNvPr id="239" name="直線コネクタ 238"/>
        <xdr:cNvCxnSpPr/>
      </xdr:nvCxnSpPr>
      <xdr:spPr>
        <a:xfrm flipV="1">
          <a:off x="2908300" y="16863073"/>
          <a:ext cx="889000" cy="3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33820</xdr:rowOff>
    </xdr:from>
    <xdr:to>
      <xdr:col>5</xdr:col>
      <xdr:colOff>409575</xdr:colOff>
      <xdr:row>97</xdr:row>
      <xdr:rowOff>135420</xdr:rowOff>
    </xdr:to>
    <xdr:sp macro="" textlink="">
      <xdr:nvSpPr>
        <xdr:cNvPr id="240" name="フローチャート : 判断 239"/>
        <xdr:cNvSpPr/>
      </xdr:nvSpPr>
      <xdr:spPr>
        <a:xfrm>
          <a:off x="3746500" y="1666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151947</xdr:rowOff>
    </xdr:from>
    <xdr:ext cx="534377" cy="259045"/>
    <xdr:sp macro="" textlink="">
      <xdr:nvSpPr>
        <xdr:cNvPr id="241" name="テキスト ボックス 240"/>
        <xdr:cNvSpPr txBox="1"/>
      </xdr:nvSpPr>
      <xdr:spPr>
        <a:xfrm>
          <a:off x="3530111" y="1643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83,837</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91390</xdr:rowOff>
    </xdr:from>
    <xdr:to>
      <xdr:col>4</xdr:col>
      <xdr:colOff>155575</xdr:colOff>
      <xdr:row>98</xdr:row>
      <xdr:rowOff>135979</xdr:rowOff>
    </xdr:to>
    <xdr:cxnSp macro="">
      <xdr:nvCxnSpPr>
        <xdr:cNvPr id="242" name="直線コネクタ 241"/>
        <xdr:cNvCxnSpPr/>
      </xdr:nvCxnSpPr>
      <xdr:spPr>
        <a:xfrm flipV="1">
          <a:off x="2019300" y="16893490"/>
          <a:ext cx="889000" cy="44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50609</xdr:rowOff>
    </xdr:from>
    <xdr:to>
      <xdr:col>4</xdr:col>
      <xdr:colOff>206375</xdr:colOff>
      <xdr:row>98</xdr:row>
      <xdr:rowOff>152209</xdr:rowOff>
    </xdr:to>
    <xdr:sp macro="" textlink="">
      <xdr:nvSpPr>
        <xdr:cNvPr id="243" name="フローチャート : 判断 242"/>
        <xdr:cNvSpPr/>
      </xdr:nvSpPr>
      <xdr:spPr>
        <a:xfrm>
          <a:off x="2857500" y="1685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143336</xdr:rowOff>
    </xdr:from>
    <xdr:ext cx="534377" cy="259045"/>
    <xdr:sp macro="" textlink="">
      <xdr:nvSpPr>
        <xdr:cNvPr id="244" name="テキスト ボックス 243"/>
        <xdr:cNvSpPr txBox="1"/>
      </xdr:nvSpPr>
      <xdr:spPr>
        <a:xfrm>
          <a:off x="2641111" y="1694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69,015</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117805</xdr:rowOff>
    </xdr:from>
    <xdr:to>
      <xdr:col>2</xdr:col>
      <xdr:colOff>638175</xdr:colOff>
      <xdr:row>98</xdr:row>
      <xdr:rowOff>135979</xdr:rowOff>
    </xdr:to>
    <xdr:cxnSp macro="">
      <xdr:nvCxnSpPr>
        <xdr:cNvPr id="245" name="直線コネクタ 244"/>
        <xdr:cNvCxnSpPr/>
      </xdr:nvCxnSpPr>
      <xdr:spPr>
        <a:xfrm>
          <a:off x="1130300" y="16062655"/>
          <a:ext cx="889000" cy="875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107074</xdr:rowOff>
    </xdr:from>
    <xdr:to>
      <xdr:col>3</xdr:col>
      <xdr:colOff>3175</xdr:colOff>
      <xdr:row>99</xdr:row>
      <xdr:rowOff>37224</xdr:rowOff>
    </xdr:to>
    <xdr:sp macro="" textlink="">
      <xdr:nvSpPr>
        <xdr:cNvPr id="246" name="フローチャート : 判断 245"/>
        <xdr:cNvSpPr/>
      </xdr:nvSpPr>
      <xdr:spPr>
        <a:xfrm>
          <a:off x="1968500" y="1690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28351</xdr:rowOff>
    </xdr:from>
    <xdr:ext cx="534377" cy="259045"/>
    <xdr:sp macro="" textlink="">
      <xdr:nvSpPr>
        <xdr:cNvPr id="247" name="テキスト ボックス 246"/>
        <xdr:cNvSpPr txBox="1"/>
      </xdr:nvSpPr>
      <xdr:spPr>
        <a:xfrm>
          <a:off x="1752111" y="1700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64,569</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85077</xdr:rowOff>
    </xdr:from>
    <xdr:to>
      <xdr:col>1</xdr:col>
      <xdr:colOff>485775</xdr:colOff>
      <xdr:row>99</xdr:row>
      <xdr:rowOff>15227</xdr:rowOff>
    </xdr:to>
    <xdr:sp macro="" textlink="">
      <xdr:nvSpPr>
        <xdr:cNvPr id="248" name="フローチャート : 判断 247"/>
        <xdr:cNvSpPr/>
      </xdr:nvSpPr>
      <xdr:spPr>
        <a:xfrm>
          <a:off x="1079500" y="16887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6354</xdr:rowOff>
    </xdr:from>
    <xdr:ext cx="534377" cy="259045"/>
    <xdr:sp macro="" textlink="">
      <xdr:nvSpPr>
        <xdr:cNvPr id="249" name="テキスト ボックス 248"/>
        <xdr:cNvSpPr txBox="1"/>
      </xdr:nvSpPr>
      <xdr:spPr>
        <a:xfrm>
          <a:off x="863111" y="16979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66,301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69811</xdr:rowOff>
    </xdr:from>
    <xdr:to>
      <xdr:col>6</xdr:col>
      <xdr:colOff>561975</xdr:colOff>
      <xdr:row>97</xdr:row>
      <xdr:rowOff>171411</xdr:rowOff>
    </xdr:to>
    <xdr:sp macro="" textlink="">
      <xdr:nvSpPr>
        <xdr:cNvPr id="255" name="円/楕円 254"/>
        <xdr:cNvSpPr/>
      </xdr:nvSpPr>
      <xdr:spPr>
        <a:xfrm>
          <a:off x="4584700" y="1670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48238</xdr:rowOff>
    </xdr:from>
    <xdr:ext cx="534377" cy="259045"/>
    <xdr:sp macro="" textlink="">
      <xdr:nvSpPr>
        <xdr:cNvPr id="256" name="扶助費該当値テキスト"/>
        <xdr:cNvSpPr txBox="1"/>
      </xdr:nvSpPr>
      <xdr:spPr>
        <a:xfrm>
          <a:off x="4686300" y="1667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81,003</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10173</xdr:rowOff>
    </xdr:from>
    <xdr:to>
      <xdr:col>5</xdr:col>
      <xdr:colOff>409575</xdr:colOff>
      <xdr:row>98</xdr:row>
      <xdr:rowOff>111773</xdr:rowOff>
    </xdr:to>
    <xdr:sp macro="" textlink="">
      <xdr:nvSpPr>
        <xdr:cNvPr id="257" name="円/楕円 256"/>
        <xdr:cNvSpPr/>
      </xdr:nvSpPr>
      <xdr:spPr>
        <a:xfrm>
          <a:off x="3746500" y="1681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102900</xdr:rowOff>
    </xdr:from>
    <xdr:ext cx="534377" cy="259045"/>
    <xdr:sp macro="" textlink="">
      <xdr:nvSpPr>
        <xdr:cNvPr id="258" name="テキスト ボックス 257"/>
        <xdr:cNvSpPr txBox="1"/>
      </xdr:nvSpPr>
      <xdr:spPr>
        <a:xfrm>
          <a:off x="3530111" y="16905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72,199</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40590</xdr:rowOff>
    </xdr:from>
    <xdr:to>
      <xdr:col>4</xdr:col>
      <xdr:colOff>206375</xdr:colOff>
      <xdr:row>98</xdr:row>
      <xdr:rowOff>142190</xdr:rowOff>
    </xdr:to>
    <xdr:sp macro="" textlink="">
      <xdr:nvSpPr>
        <xdr:cNvPr id="259" name="円/楕円 258"/>
        <xdr:cNvSpPr/>
      </xdr:nvSpPr>
      <xdr:spPr>
        <a:xfrm>
          <a:off x="2857500" y="1684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158717</xdr:rowOff>
    </xdr:from>
    <xdr:ext cx="534377" cy="259045"/>
    <xdr:sp macro="" textlink="">
      <xdr:nvSpPr>
        <xdr:cNvPr id="260" name="テキスト ボックス 259"/>
        <xdr:cNvSpPr txBox="1"/>
      </xdr:nvSpPr>
      <xdr:spPr>
        <a:xfrm>
          <a:off x="2641111" y="16617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69,804</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85179</xdr:rowOff>
    </xdr:from>
    <xdr:to>
      <xdr:col>3</xdr:col>
      <xdr:colOff>3175</xdr:colOff>
      <xdr:row>99</xdr:row>
      <xdr:rowOff>15329</xdr:rowOff>
    </xdr:to>
    <xdr:sp macro="" textlink="">
      <xdr:nvSpPr>
        <xdr:cNvPr id="261" name="円/楕円 260"/>
        <xdr:cNvSpPr/>
      </xdr:nvSpPr>
      <xdr:spPr>
        <a:xfrm>
          <a:off x="1968500" y="1688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31856</xdr:rowOff>
    </xdr:from>
    <xdr:ext cx="534377" cy="259045"/>
    <xdr:sp macro="" textlink="">
      <xdr:nvSpPr>
        <xdr:cNvPr id="262" name="テキスト ボックス 261"/>
        <xdr:cNvSpPr txBox="1"/>
      </xdr:nvSpPr>
      <xdr:spPr>
        <a:xfrm>
          <a:off x="1752111" y="1666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66,293</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67005</xdr:rowOff>
    </xdr:from>
    <xdr:to>
      <xdr:col>1</xdr:col>
      <xdr:colOff>485775</xdr:colOff>
      <xdr:row>93</xdr:row>
      <xdr:rowOff>168605</xdr:rowOff>
    </xdr:to>
    <xdr:sp macro="" textlink="">
      <xdr:nvSpPr>
        <xdr:cNvPr id="263" name="円/楕円 262"/>
        <xdr:cNvSpPr/>
      </xdr:nvSpPr>
      <xdr:spPr>
        <a:xfrm>
          <a:off x="1079500" y="1601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92</xdr:row>
      <xdr:rowOff>13682</xdr:rowOff>
    </xdr:from>
    <xdr:ext cx="599010" cy="259045"/>
    <xdr:sp macro="" textlink="">
      <xdr:nvSpPr>
        <xdr:cNvPr id="264" name="テキスト ボックス 263"/>
        <xdr:cNvSpPr txBox="1"/>
      </xdr:nvSpPr>
      <xdr:spPr>
        <a:xfrm>
          <a:off x="830794" y="15787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135,224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57,204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5" name="直線コネクタ 274"/>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6" name="テキスト ボックス 275"/>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7" name="直線コネクタ 27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78" name="テキスト ボックス 277"/>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79" name="直線コネクタ 278"/>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0" name="テキスト ボックス 279"/>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3" name="直線コネクタ 282"/>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4" name="テキスト ボックス 283"/>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5" name="直線コネクタ 28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6" name="テキスト ボックス 285"/>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7" name="直線コネクタ 286"/>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88" name="テキスト ボックス 287"/>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106658</xdr:rowOff>
    </xdr:from>
    <xdr:to>
      <xdr:col>15</xdr:col>
      <xdr:colOff>180340</xdr:colOff>
      <xdr:row>38</xdr:row>
      <xdr:rowOff>137566</xdr:rowOff>
    </xdr:to>
    <xdr:cxnSp macro="">
      <xdr:nvCxnSpPr>
        <xdr:cNvPr id="292" name="直線コネクタ 291"/>
        <xdr:cNvCxnSpPr/>
      </xdr:nvCxnSpPr>
      <xdr:spPr>
        <a:xfrm flipV="1">
          <a:off x="10475595" y="5250158"/>
          <a:ext cx="1270" cy="1402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141393</xdr:rowOff>
    </xdr:from>
    <xdr:ext cx="534377" cy="259045"/>
    <xdr:sp macro="" textlink="">
      <xdr:nvSpPr>
        <xdr:cNvPr id="293" name="補助費等最小値テキスト"/>
        <xdr:cNvSpPr txBox="1"/>
      </xdr:nvSpPr>
      <xdr:spPr>
        <a:xfrm>
          <a:off x="10528300" y="665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18,224</a:t>
          </a:r>
          <a:endParaRPr kumimoji="1" lang="ja-JP" altLang="en-US" sz="1000" b="1">
            <a:latin typeface="ＭＳ Ｐゴシック"/>
          </a:endParaRPr>
        </a:p>
      </xdr:txBody>
    </xdr:sp>
    <xdr:clientData/>
  </xdr:oneCellAnchor>
  <xdr:twoCellAnchor>
    <xdr:from>
      <xdr:col>15</xdr:col>
      <xdr:colOff>92075</xdr:colOff>
      <xdr:row>38</xdr:row>
      <xdr:rowOff>137566</xdr:rowOff>
    </xdr:from>
    <xdr:to>
      <xdr:col>15</xdr:col>
      <xdr:colOff>269875</xdr:colOff>
      <xdr:row>38</xdr:row>
      <xdr:rowOff>137566</xdr:rowOff>
    </xdr:to>
    <xdr:cxnSp macro="">
      <xdr:nvCxnSpPr>
        <xdr:cNvPr id="294" name="直線コネクタ 293"/>
        <xdr:cNvCxnSpPr/>
      </xdr:nvCxnSpPr>
      <xdr:spPr>
        <a:xfrm>
          <a:off x="10388600" y="665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53335</xdr:rowOff>
    </xdr:from>
    <xdr:ext cx="599010" cy="259045"/>
    <xdr:sp macro="" textlink="">
      <xdr:nvSpPr>
        <xdr:cNvPr id="295" name="補助費等最大値テキスト"/>
        <xdr:cNvSpPr txBox="1"/>
      </xdr:nvSpPr>
      <xdr:spPr>
        <a:xfrm>
          <a:off x="10528300" y="5025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165,469</a:t>
          </a:r>
          <a:endParaRPr kumimoji="1" lang="ja-JP" altLang="en-US" sz="1000" b="1">
            <a:latin typeface="ＭＳ Ｐゴシック"/>
          </a:endParaRPr>
        </a:p>
      </xdr:txBody>
    </xdr:sp>
    <xdr:clientData/>
  </xdr:oneCellAnchor>
  <xdr:twoCellAnchor>
    <xdr:from>
      <xdr:col>15</xdr:col>
      <xdr:colOff>92075</xdr:colOff>
      <xdr:row>30</xdr:row>
      <xdr:rowOff>106658</xdr:rowOff>
    </xdr:from>
    <xdr:to>
      <xdr:col>15</xdr:col>
      <xdr:colOff>269875</xdr:colOff>
      <xdr:row>30</xdr:row>
      <xdr:rowOff>106658</xdr:rowOff>
    </xdr:to>
    <xdr:cxnSp macro="">
      <xdr:nvCxnSpPr>
        <xdr:cNvPr id="296" name="直線コネクタ 295"/>
        <xdr:cNvCxnSpPr/>
      </xdr:nvCxnSpPr>
      <xdr:spPr>
        <a:xfrm>
          <a:off x="10388600" y="52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110896</xdr:rowOff>
    </xdr:from>
    <xdr:to>
      <xdr:col>15</xdr:col>
      <xdr:colOff>180975</xdr:colOff>
      <xdr:row>36</xdr:row>
      <xdr:rowOff>15723</xdr:rowOff>
    </xdr:to>
    <xdr:cxnSp macro="">
      <xdr:nvCxnSpPr>
        <xdr:cNvPr id="297" name="直線コネクタ 296"/>
        <xdr:cNvCxnSpPr/>
      </xdr:nvCxnSpPr>
      <xdr:spPr>
        <a:xfrm flipV="1">
          <a:off x="9639300" y="6111646"/>
          <a:ext cx="838200" cy="76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138421</xdr:rowOff>
    </xdr:from>
    <xdr:ext cx="534377" cy="259045"/>
    <xdr:sp macro="" textlink="">
      <xdr:nvSpPr>
        <xdr:cNvPr id="298" name="補助費等平均値テキスト"/>
        <xdr:cNvSpPr txBox="1"/>
      </xdr:nvSpPr>
      <xdr:spPr>
        <a:xfrm>
          <a:off x="10528300" y="6139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64,536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159994</xdr:rowOff>
    </xdr:from>
    <xdr:to>
      <xdr:col>15</xdr:col>
      <xdr:colOff>231775</xdr:colOff>
      <xdr:row>36</xdr:row>
      <xdr:rowOff>90144</xdr:rowOff>
    </xdr:to>
    <xdr:sp macro="" textlink="">
      <xdr:nvSpPr>
        <xdr:cNvPr id="299" name="フローチャート : 判断 298"/>
        <xdr:cNvSpPr/>
      </xdr:nvSpPr>
      <xdr:spPr>
        <a:xfrm>
          <a:off x="10426700" y="616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15723</xdr:rowOff>
    </xdr:from>
    <xdr:to>
      <xdr:col>14</xdr:col>
      <xdr:colOff>28575</xdr:colOff>
      <xdr:row>36</xdr:row>
      <xdr:rowOff>89351</xdr:rowOff>
    </xdr:to>
    <xdr:cxnSp macro="">
      <xdr:nvCxnSpPr>
        <xdr:cNvPr id="300" name="直線コネクタ 299"/>
        <xdr:cNvCxnSpPr/>
      </xdr:nvCxnSpPr>
      <xdr:spPr>
        <a:xfrm flipV="1">
          <a:off x="8750300" y="6187923"/>
          <a:ext cx="889000" cy="73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142392</xdr:rowOff>
    </xdr:from>
    <xdr:to>
      <xdr:col>14</xdr:col>
      <xdr:colOff>79375</xdr:colOff>
      <xdr:row>36</xdr:row>
      <xdr:rowOff>72542</xdr:rowOff>
    </xdr:to>
    <xdr:sp macro="" textlink="">
      <xdr:nvSpPr>
        <xdr:cNvPr id="301" name="フローチャート : 判断 300"/>
        <xdr:cNvSpPr/>
      </xdr:nvSpPr>
      <xdr:spPr>
        <a:xfrm>
          <a:off x="9588500" y="614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63669</xdr:rowOff>
    </xdr:from>
    <xdr:ext cx="534377" cy="259045"/>
    <xdr:sp macro="" textlink="">
      <xdr:nvSpPr>
        <xdr:cNvPr id="302" name="テキスト ボックス 301"/>
        <xdr:cNvSpPr txBox="1"/>
      </xdr:nvSpPr>
      <xdr:spPr>
        <a:xfrm>
          <a:off x="9372111" y="6235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66,384</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89351</xdr:rowOff>
    </xdr:from>
    <xdr:to>
      <xdr:col>12</xdr:col>
      <xdr:colOff>511175</xdr:colOff>
      <xdr:row>36</xdr:row>
      <xdr:rowOff>97066</xdr:rowOff>
    </xdr:to>
    <xdr:cxnSp macro="">
      <xdr:nvCxnSpPr>
        <xdr:cNvPr id="303" name="直線コネクタ 302"/>
        <xdr:cNvCxnSpPr/>
      </xdr:nvCxnSpPr>
      <xdr:spPr>
        <a:xfrm flipV="1">
          <a:off x="7861300" y="6261551"/>
          <a:ext cx="889000" cy="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135391</xdr:rowOff>
    </xdr:from>
    <xdr:to>
      <xdr:col>12</xdr:col>
      <xdr:colOff>561975</xdr:colOff>
      <xdr:row>37</xdr:row>
      <xdr:rowOff>65541</xdr:rowOff>
    </xdr:to>
    <xdr:sp macro="" textlink="">
      <xdr:nvSpPr>
        <xdr:cNvPr id="304" name="フローチャート : 判断 303"/>
        <xdr:cNvSpPr/>
      </xdr:nvSpPr>
      <xdr:spPr>
        <a:xfrm>
          <a:off x="8699500" y="630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56668</xdr:rowOff>
    </xdr:from>
    <xdr:ext cx="534377" cy="259045"/>
    <xdr:sp macro="" textlink="">
      <xdr:nvSpPr>
        <xdr:cNvPr id="305" name="テキスト ボックス 304"/>
        <xdr:cNvSpPr txBox="1"/>
      </xdr:nvSpPr>
      <xdr:spPr>
        <a:xfrm>
          <a:off x="8483111" y="6400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49,119</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97066</xdr:rowOff>
    </xdr:from>
    <xdr:to>
      <xdr:col>11</xdr:col>
      <xdr:colOff>307975</xdr:colOff>
      <xdr:row>36</xdr:row>
      <xdr:rowOff>113125</xdr:rowOff>
    </xdr:to>
    <xdr:cxnSp macro="">
      <xdr:nvCxnSpPr>
        <xdr:cNvPr id="306" name="直線コネクタ 305"/>
        <xdr:cNvCxnSpPr/>
      </xdr:nvCxnSpPr>
      <xdr:spPr>
        <a:xfrm flipV="1">
          <a:off x="6972300" y="6269266"/>
          <a:ext cx="889000" cy="16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135487</xdr:rowOff>
    </xdr:from>
    <xdr:to>
      <xdr:col>11</xdr:col>
      <xdr:colOff>358775</xdr:colOff>
      <xdr:row>37</xdr:row>
      <xdr:rowOff>65637</xdr:rowOff>
    </xdr:to>
    <xdr:sp macro="" textlink="">
      <xdr:nvSpPr>
        <xdr:cNvPr id="307" name="フローチャート : 判断 306"/>
        <xdr:cNvSpPr/>
      </xdr:nvSpPr>
      <xdr:spPr>
        <a:xfrm>
          <a:off x="7810500" y="6307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56764</xdr:rowOff>
    </xdr:from>
    <xdr:ext cx="534377" cy="259045"/>
    <xdr:sp macro="" textlink="">
      <xdr:nvSpPr>
        <xdr:cNvPr id="308" name="テキスト ボックス 307"/>
        <xdr:cNvSpPr txBox="1"/>
      </xdr:nvSpPr>
      <xdr:spPr>
        <a:xfrm>
          <a:off x="7594111" y="640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49,109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162452</xdr:rowOff>
    </xdr:from>
    <xdr:to>
      <xdr:col>10</xdr:col>
      <xdr:colOff>155575</xdr:colOff>
      <xdr:row>37</xdr:row>
      <xdr:rowOff>92602</xdr:rowOff>
    </xdr:to>
    <xdr:sp macro="" textlink="">
      <xdr:nvSpPr>
        <xdr:cNvPr id="309" name="フローチャート : 判断 308"/>
        <xdr:cNvSpPr/>
      </xdr:nvSpPr>
      <xdr:spPr>
        <a:xfrm>
          <a:off x="6921500" y="633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83729</xdr:rowOff>
    </xdr:from>
    <xdr:ext cx="534377" cy="259045"/>
    <xdr:sp macro="" textlink="">
      <xdr:nvSpPr>
        <xdr:cNvPr id="310" name="テキスト ボックス 309"/>
        <xdr:cNvSpPr txBox="1"/>
      </xdr:nvSpPr>
      <xdr:spPr>
        <a:xfrm>
          <a:off x="6705111" y="64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60096</xdr:rowOff>
    </xdr:from>
    <xdr:to>
      <xdr:col>15</xdr:col>
      <xdr:colOff>231775</xdr:colOff>
      <xdr:row>35</xdr:row>
      <xdr:rowOff>161696</xdr:rowOff>
    </xdr:to>
    <xdr:sp macro="" textlink="">
      <xdr:nvSpPr>
        <xdr:cNvPr id="316" name="円/楕円 315"/>
        <xdr:cNvSpPr/>
      </xdr:nvSpPr>
      <xdr:spPr>
        <a:xfrm>
          <a:off x="10426700" y="606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82973</xdr:rowOff>
    </xdr:from>
    <xdr:ext cx="534377" cy="259045"/>
    <xdr:sp macro="" textlink="">
      <xdr:nvSpPr>
        <xdr:cNvPr id="317" name="補助費等該当値テキスト"/>
        <xdr:cNvSpPr txBox="1"/>
      </xdr:nvSpPr>
      <xdr:spPr>
        <a:xfrm>
          <a:off x="10528300" y="5912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75,024</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136373</xdr:rowOff>
    </xdr:from>
    <xdr:to>
      <xdr:col>14</xdr:col>
      <xdr:colOff>79375</xdr:colOff>
      <xdr:row>36</xdr:row>
      <xdr:rowOff>66523</xdr:rowOff>
    </xdr:to>
    <xdr:sp macro="" textlink="">
      <xdr:nvSpPr>
        <xdr:cNvPr id="318" name="円/楕円 317"/>
        <xdr:cNvSpPr/>
      </xdr:nvSpPr>
      <xdr:spPr>
        <a:xfrm>
          <a:off x="9588500" y="613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83050</xdr:rowOff>
    </xdr:from>
    <xdr:ext cx="534377" cy="259045"/>
    <xdr:sp macro="" textlink="">
      <xdr:nvSpPr>
        <xdr:cNvPr id="319" name="テキスト ボックス 318"/>
        <xdr:cNvSpPr txBox="1"/>
      </xdr:nvSpPr>
      <xdr:spPr>
        <a:xfrm>
          <a:off x="9372111" y="5912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67,016</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38551</xdr:rowOff>
    </xdr:from>
    <xdr:to>
      <xdr:col>12</xdr:col>
      <xdr:colOff>561975</xdr:colOff>
      <xdr:row>36</xdr:row>
      <xdr:rowOff>140151</xdr:rowOff>
    </xdr:to>
    <xdr:sp macro="" textlink="">
      <xdr:nvSpPr>
        <xdr:cNvPr id="320" name="円/楕円 319"/>
        <xdr:cNvSpPr/>
      </xdr:nvSpPr>
      <xdr:spPr>
        <a:xfrm>
          <a:off x="8699500" y="621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156678</xdr:rowOff>
    </xdr:from>
    <xdr:ext cx="534377" cy="259045"/>
    <xdr:sp macro="" textlink="">
      <xdr:nvSpPr>
        <xdr:cNvPr id="321" name="テキスト ボックス 320"/>
        <xdr:cNvSpPr txBox="1"/>
      </xdr:nvSpPr>
      <xdr:spPr>
        <a:xfrm>
          <a:off x="8483111" y="598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59,286</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46266</xdr:rowOff>
    </xdr:from>
    <xdr:to>
      <xdr:col>11</xdr:col>
      <xdr:colOff>358775</xdr:colOff>
      <xdr:row>36</xdr:row>
      <xdr:rowOff>147866</xdr:rowOff>
    </xdr:to>
    <xdr:sp macro="" textlink="">
      <xdr:nvSpPr>
        <xdr:cNvPr id="322" name="円/楕円 321"/>
        <xdr:cNvSpPr/>
      </xdr:nvSpPr>
      <xdr:spPr>
        <a:xfrm>
          <a:off x="7810500" y="621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164393</xdr:rowOff>
    </xdr:from>
    <xdr:ext cx="534377" cy="259045"/>
    <xdr:sp macro="" textlink="">
      <xdr:nvSpPr>
        <xdr:cNvPr id="323" name="テキスト ボックス 322"/>
        <xdr:cNvSpPr txBox="1"/>
      </xdr:nvSpPr>
      <xdr:spPr>
        <a:xfrm>
          <a:off x="7594111" y="599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58,476</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62325</xdr:rowOff>
    </xdr:from>
    <xdr:to>
      <xdr:col>10</xdr:col>
      <xdr:colOff>155575</xdr:colOff>
      <xdr:row>36</xdr:row>
      <xdr:rowOff>163925</xdr:rowOff>
    </xdr:to>
    <xdr:sp macro="" textlink="">
      <xdr:nvSpPr>
        <xdr:cNvPr id="324" name="円/楕円 323"/>
        <xdr:cNvSpPr/>
      </xdr:nvSpPr>
      <xdr:spPr>
        <a:xfrm>
          <a:off x="6921500" y="623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9002</xdr:rowOff>
    </xdr:from>
    <xdr:ext cx="534377" cy="259045"/>
    <xdr:sp macro="" textlink="">
      <xdr:nvSpPr>
        <xdr:cNvPr id="325" name="テキスト ボックス 324"/>
        <xdr:cNvSpPr txBox="1"/>
      </xdr:nvSpPr>
      <xdr:spPr>
        <a:xfrm>
          <a:off x="6705111" y="600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56,790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109,423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9" name="テキスト ボックス 338"/>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109538</xdr:rowOff>
    </xdr:from>
    <xdr:to>
      <xdr:col>15</xdr:col>
      <xdr:colOff>180340</xdr:colOff>
      <xdr:row>58</xdr:row>
      <xdr:rowOff>33644</xdr:rowOff>
    </xdr:to>
    <xdr:cxnSp macro="">
      <xdr:nvCxnSpPr>
        <xdr:cNvPr id="347" name="直線コネクタ 346"/>
        <xdr:cNvCxnSpPr/>
      </xdr:nvCxnSpPr>
      <xdr:spPr>
        <a:xfrm flipV="1">
          <a:off x="10475595" y="9024938"/>
          <a:ext cx="1270" cy="952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37471</xdr:rowOff>
    </xdr:from>
    <xdr:ext cx="534377" cy="259045"/>
    <xdr:sp macro="" textlink="">
      <xdr:nvSpPr>
        <xdr:cNvPr id="348" name="普通建設事業費最小値テキスト"/>
        <xdr:cNvSpPr txBox="1"/>
      </xdr:nvSpPr>
      <xdr:spPr>
        <a:xfrm>
          <a:off x="10528300" y="998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23,197</a:t>
          </a:r>
          <a:endParaRPr kumimoji="1" lang="ja-JP" altLang="en-US" sz="1000" b="1">
            <a:latin typeface="ＭＳ Ｐゴシック"/>
          </a:endParaRPr>
        </a:p>
      </xdr:txBody>
    </xdr:sp>
    <xdr:clientData/>
  </xdr:oneCellAnchor>
  <xdr:twoCellAnchor>
    <xdr:from>
      <xdr:col>15</xdr:col>
      <xdr:colOff>92075</xdr:colOff>
      <xdr:row>58</xdr:row>
      <xdr:rowOff>33644</xdr:rowOff>
    </xdr:from>
    <xdr:to>
      <xdr:col>15</xdr:col>
      <xdr:colOff>269875</xdr:colOff>
      <xdr:row>58</xdr:row>
      <xdr:rowOff>33644</xdr:rowOff>
    </xdr:to>
    <xdr:cxnSp macro="">
      <xdr:nvCxnSpPr>
        <xdr:cNvPr id="349" name="直線コネクタ 348"/>
        <xdr:cNvCxnSpPr/>
      </xdr:nvCxnSpPr>
      <xdr:spPr>
        <a:xfrm>
          <a:off x="10388600" y="997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56215</xdr:rowOff>
    </xdr:from>
    <xdr:ext cx="599010" cy="259045"/>
    <xdr:sp macro="" textlink="">
      <xdr:nvSpPr>
        <xdr:cNvPr id="350" name="普通建設事業費最大値テキスト"/>
        <xdr:cNvSpPr txBox="1"/>
      </xdr:nvSpPr>
      <xdr:spPr>
        <a:xfrm>
          <a:off x="10528300" y="8800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231,597</a:t>
          </a:r>
          <a:endParaRPr kumimoji="1" lang="ja-JP" altLang="en-US" sz="1000" b="1">
            <a:latin typeface="ＭＳ Ｐゴシック"/>
          </a:endParaRPr>
        </a:p>
      </xdr:txBody>
    </xdr:sp>
    <xdr:clientData/>
  </xdr:oneCellAnchor>
  <xdr:twoCellAnchor>
    <xdr:from>
      <xdr:col>15</xdr:col>
      <xdr:colOff>92075</xdr:colOff>
      <xdr:row>52</xdr:row>
      <xdr:rowOff>109538</xdr:rowOff>
    </xdr:from>
    <xdr:to>
      <xdr:col>15</xdr:col>
      <xdr:colOff>269875</xdr:colOff>
      <xdr:row>52</xdr:row>
      <xdr:rowOff>109538</xdr:rowOff>
    </xdr:to>
    <xdr:cxnSp macro="">
      <xdr:nvCxnSpPr>
        <xdr:cNvPr id="351" name="直線コネクタ 350"/>
        <xdr:cNvCxnSpPr/>
      </xdr:nvCxnSpPr>
      <xdr:spPr>
        <a:xfrm>
          <a:off x="10388600" y="902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69616</xdr:rowOff>
    </xdr:from>
    <xdr:to>
      <xdr:col>15</xdr:col>
      <xdr:colOff>180975</xdr:colOff>
      <xdr:row>57</xdr:row>
      <xdr:rowOff>91086</xdr:rowOff>
    </xdr:to>
    <xdr:cxnSp macro="">
      <xdr:nvCxnSpPr>
        <xdr:cNvPr id="352" name="直線コネクタ 351"/>
        <xdr:cNvCxnSpPr/>
      </xdr:nvCxnSpPr>
      <xdr:spPr>
        <a:xfrm>
          <a:off x="9639300" y="9842266"/>
          <a:ext cx="838200" cy="2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73921</xdr:rowOff>
    </xdr:from>
    <xdr:ext cx="534377" cy="259045"/>
    <xdr:sp macro="" textlink="">
      <xdr:nvSpPr>
        <xdr:cNvPr id="353" name="普通建設事業費平均値テキスト"/>
        <xdr:cNvSpPr txBox="1"/>
      </xdr:nvSpPr>
      <xdr:spPr>
        <a:xfrm>
          <a:off x="10528300" y="9503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83,280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51044</xdr:rowOff>
    </xdr:from>
    <xdr:to>
      <xdr:col>15</xdr:col>
      <xdr:colOff>231775</xdr:colOff>
      <xdr:row>56</xdr:row>
      <xdr:rowOff>152644</xdr:rowOff>
    </xdr:to>
    <xdr:sp macro="" textlink="">
      <xdr:nvSpPr>
        <xdr:cNvPr id="354" name="フローチャート : 判断 353"/>
        <xdr:cNvSpPr/>
      </xdr:nvSpPr>
      <xdr:spPr>
        <a:xfrm>
          <a:off x="104267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169455</xdr:rowOff>
    </xdr:from>
    <xdr:to>
      <xdr:col>14</xdr:col>
      <xdr:colOff>28575</xdr:colOff>
      <xdr:row>57</xdr:row>
      <xdr:rowOff>69616</xdr:rowOff>
    </xdr:to>
    <xdr:cxnSp macro="">
      <xdr:nvCxnSpPr>
        <xdr:cNvPr id="355" name="直線コネクタ 354"/>
        <xdr:cNvCxnSpPr/>
      </xdr:nvCxnSpPr>
      <xdr:spPr>
        <a:xfrm>
          <a:off x="8750300" y="9770655"/>
          <a:ext cx="889000" cy="71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29583</xdr:rowOff>
    </xdr:from>
    <xdr:to>
      <xdr:col>14</xdr:col>
      <xdr:colOff>79375</xdr:colOff>
      <xdr:row>56</xdr:row>
      <xdr:rowOff>131183</xdr:rowOff>
    </xdr:to>
    <xdr:sp macro="" textlink="">
      <xdr:nvSpPr>
        <xdr:cNvPr id="356" name="フローチャート : 判断 355"/>
        <xdr:cNvSpPr/>
      </xdr:nvSpPr>
      <xdr:spPr>
        <a:xfrm>
          <a:off x="9588500" y="96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147710</xdr:rowOff>
    </xdr:from>
    <xdr:ext cx="534377" cy="259045"/>
    <xdr:sp macro="" textlink="">
      <xdr:nvSpPr>
        <xdr:cNvPr id="357" name="テキスト ボックス 356"/>
        <xdr:cNvSpPr txBox="1"/>
      </xdr:nvSpPr>
      <xdr:spPr>
        <a:xfrm>
          <a:off x="9372111" y="94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87,974</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151907</xdr:rowOff>
    </xdr:from>
    <xdr:to>
      <xdr:col>12</xdr:col>
      <xdr:colOff>511175</xdr:colOff>
      <xdr:row>56</xdr:row>
      <xdr:rowOff>169455</xdr:rowOff>
    </xdr:to>
    <xdr:cxnSp macro="">
      <xdr:nvCxnSpPr>
        <xdr:cNvPr id="358" name="直線コネクタ 357"/>
        <xdr:cNvCxnSpPr/>
      </xdr:nvCxnSpPr>
      <xdr:spPr>
        <a:xfrm>
          <a:off x="7861300" y="9753107"/>
          <a:ext cx="889000" cy="17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130103</xdr:rowOff>
    </xdr:from>
    <xdr:to>
      <xdr:col>12</xdr:col>
      <xdr:colOff>561975</xdr:colOff>
      <xdr:row>57</xdr:row>
      <xdr:rowOff>60253</xdr:rowOff>
    </xdr:to>
    <xdr:sp macro="" textlink="">
      <xdr:nvSpPr>
        <xdr:cNvPr id="359" name="フローチャート : 判断 358"/>
        <xdr:cNvSpPr/>
      </xdr:nvSpPr>
      <xdr:spPr>
        <a:xfrm>
          <a:off x="8699500" y="9731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51380</xdr:rowOff>
    </xdr:from>
    <xdr:ext cx="534377" cy="259045"/>
    <xdr:sp macro="" textlink="">
      <xdr:nvSpPr>
        <xdr:cNvPr id="360" name="テキスト ボックス 359"/>
        <xdr:cNvSpPr txBox="1"/>
      </xdr:nvSpPr>
      <xdr:spPr>
        <a:xfrm>
          <a:off x="8483111" y="982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65,988</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151907</xdr:rowOff>
    </xdr:from>
    <xdr:to>
      <xdr:col>11</xdr:col>
      <xdr:colOff>307975</xdr:colOff>
      <xdr:row>57</xdr:row>
      <xdr:rowOff>124489</xdr:rowOff>
    </xdr:to>
    <xdr:cxnSp macro="">
      <xdr:nvCxnSpPr>
        <xdr:cNvPr id="361" name="直線コネクタ 360"/>
        <xdr:cNvCxnSpPr/>
      </xdr:nvCxnSpPr>
      <xdr:spPr>
        <a:xfrm flipV="1">
          <a:off x="6972300" y="9753107"/>
          <a:ext cx="889000" cy="144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113771</xdr:rowOff>
    </xdr:from>
    <xdr:to>
      <xdr:col>11</xdr:col>
      <xdr:colOff>358775</xdr:colOff>
      <xdr:row>57</xdr:row>
      <xdr:rowOff>43921</xdr:rowOff>
    </xdr:to>
    <xdr:sp macro="" textlink="">
      <xdr:nvSpPr>
        <xdr:cNvPr id="362" name="フローチャート : 判断 361"/>
        <xdr:cNvSpPr/>
      </xdr:nvSpPr>
      <xdr:spPr>
        <a:xfrm>
          <a:off x="7810500" y="971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35048</xdr:rowOff>
    </xdr:from>
    <xdr:ext cx="534377" cy="259045"/>
    <xdr:sp macro="" textlink="">
      <xdr:nvSpPr>
        <xdr:cNvPr id="363" name="テキスト ボックス 362"/>
        <xdr:cNvSpPr txBox="1"/>
      </xdr:nvSpPr>
      <xdr:spPr>
        <a:xfrm>
          <a:off x="7594111" y="9807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69,560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19507</xdr:rowOff>
    </xdr:from>
    <xdr:to>
      <xdr:col>10</xdr:col>
      <xdr:colOff>155575</xdr:colOff>
      <xdr:row>57</xdr:row>
      <xdr:rowOff>121107</xdr:rowOff>
    </xdr:to>
    <xdr:sp macro="" textlink="">
      <xdr:nvSpPr>
        <xdr:cNvPr id="364" name="フローチャート : 判断 363"/>
        <xdr:cNvSpPr/>
      </xdr:nvSpPr>
      <xdr:spPr>
        <a:xfrm>
          <a:off x="6921500" y="979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137634</xdr:rowOff>
    </xdr:from>
    <xdr:ext cx="534377" cy="259045"/>
    <xdr:sp macro="" textlink="">
      <xdr:nvSpPr>
        <xdr:cNvPr id="365" name="テキスト ボックス 364"/>
        <xdr:cNvSpPr txBox="1"/>
      </xdr:nvSpPr>
      <xdr:spPr>
        <a:xfrm>
          <a:off x="6705111" y="956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40286</xdr:rowOff>
    </xdr:from>
    <xdr:to>
      <xdr:col>15</xdr:col>
      <xdr:colOff>231775</xdr:colOff>
      <xdr:row>57</xdr:row>
      <xdr:rowOff>141886</xdr:rowOff>
    </xdr:to>
    <xdr:sp macro="" textlink="">
      <xdr:nvSpPr>
        <xdr:cNvPr id="371" name="円/楕円 370"/>
        <xdr:cNvSpPr/>
      </xdr:nvSpPr>
      <xdr:spPr>
        <a:xfrm>
          <a:off x="10426700" y="981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126663</xdr:rowOff>
    </xdr:from>
    <xdr:ext cx="534377" cy="259045"/>
    <xdr:sp macro="" textlink="">
      <xdr:nvSpPr>
        <xdr:cNvPr id="372" name="普通建設事業費該当値テキスト"/>
        <xdr:cNvSpPr txBox="1"/>
      </xdr:nvSpPr>
      <xdr:spPr>
        <a:xfrm>
          <a:off x="10528300" y="972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48,133</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18816</xdr:rowOff>
    </xdr:from>
    <xdr:to>
      <xdr:col>14</xdr:col>
      <xdr:colOff>79375</xdr:colOff>
      <xdr:row>57</xdr:row>
      <xdr:rowOff>120416</xdr:rowOff>
    </xdr:to>
    <xdr:sp macro="" textlink="">
      <xdr:nvSpPr>
        <xdr:cNvPr id="373" name="円/楕円 372"/>
        <xdr:cNvSpPr/>
      </xdr:nvSpPr>
      <xdr:spPr>
        <a:xfrm>
          <a:off x="9588500" y="979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111543</xdr:rowOff>
    </xdr:from>
    <xdr:ext cx="534377" cy="259045"/>
    <xdr:sp macro="" textlink="">
      <xdr:nvSpPr>
        <xdr:cNvPr id="374" name="テキスト ボックス 373"/>
        <xdr:cNvSpPr txBox="1"/>
      </xdr:nvSpPr>
      <xdr:spPr>
        <a:xfrm>
          <a:off x="9372111" y="9884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52,829</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118655</xdr:rowOff>
    </xdr:from>
    <xdr:to>
      <xdr:col>12</xdr:col>
      <xdr:colOff>561975</xdr:colOff>
      <xdr:row>57</xdr:row>
      <xdr:rowOff>48805</xdr:rowOff>
    </xdr:to>
    <xdr:sp macro="" textlink="">
      <xdr:nvSpPr>
        <xdr:cNvPr id="375" name="円/楕円 374"/>
        <xdr:cNvSpPr/>
      </xdr:nvSpPr>
      <xdr:spPr>
        <a:xfrm>
          <a:off x="8699500" y="971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65332</xdr:rowOff>
    </xdr:from>
    <xdr:ext cx="534377" cy="259045"/>
    <xdr:sp macro="" textlink="">
      <xdr:nvSpPr>
        <xdr:cNvPr id="376" name="テキスト ボックス 375"/>
        <xdr:cNvSpPr txBox="1"/>
      </xdr:nvSpPr>
      <xdr:spPr>
        <a:xfrm>
          <a:off x="8483111" y="9495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68,492</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101107</xdr:rowOff>
    </xdr:from>
    <xdr:to>
      <xdr:col>11</xdr:col>
      <xdr:colOff>358775</xdr:colOff>
      <xdr:row>57</xdr:row>
      <xdr:rowOff>31257</xdr:rowOff>
    </xdr:to>
    <xdr:sp macro="" textlink="">
      <xdr:nvSpPr>
        <xdr:cNvPr id="377" name="円/楕円 376"/>
        <xdr:cNvSpPr/>
      </xdr:nvSpPr>
      <xdr:spPr>
        <a:xfrm>
          <a:off x="7810500" y="9702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47784</xdr:rowOff>
    </xdr:from>
    <xdr:ext cx="534377" cy="259045"/>
    <xdr:sp macro="" textlink="">
      <xdr:nvSpPr>
        <xdr:cNvPr id="378" name="テキスト ボックス 377"/>
        <xdr:cNvSpPr txBox="1"/>
      </xdr:nvSpPr>
      <xdr:spPr>
        <a:xfrm>
          <a:off x="7594111" y="9477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72,330</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73689</xdr:rowOff>
    </xdr:from>
    <xdr:to>
      <xdr:col>10</xdr:col>
      <xdr:colOff>155575</xdr:colOff>
      <xdr:row>58</xdr:row>
      <xdr:rowOff>3839</xdr:rowOff>
    </xdr:to>
    <xdr:sp macro="" textlink="">
      <xdr:nvSpPr>
        <xdr:cNvPr id="379" name="円/楕円 378"/>
        <xdr:cNvSpPr/>
      </xdr:nvSpPr>
      <xdr:spPr>
        <a:xfrm>
          <a:off x="6921500" y="984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166416</xdr:rowOff>
    </xdr:from>
    <xdr:ext cx="534377" cy="259045"/>
    <xdr:sp macro="" textlink="">
      <xdr:nvSpPr>
        <xdr:cNvPr id="380" name="テキスト ボックス 379"/>
        <xdr:cNvSpPr txBox="1"/>
      </xdr:nvSpPr>
      <xdr:spPr>
        <a:xfrm>
          <a:off x="6705111" y="993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40,827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59,218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2242</xdr:rowOff>
    </xdr:from>
    <xdr:to>
      <xdr:col>15</xdr:col>
      <xdr:colOff>180340</xdr:colOff>
      <xdr:row>79</xdr:row>
      <xdr:rowOff>44450</xdr:rowOff>
    </xdr:to>
    <xdr:cxnSp macro="">
      <xdr:nvCxnSpPr>
        <xdr:cNvPr id="404" name="直線コネクタ 403"/>
        <xdr:cNvCxnSpPr/>
      </xdr:nvCxnSpPr>
      <xdr:spPr>
        <a:xfrm flipV="1">
          <a:off x="10475595" y="12175192"/>
          <a:ext cx="1270" cy="1413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120369</xdr:rowOff>
    </xdr:from>
    <xdr:ext cx="599010" cy="259045"/>
    <xdr:sp macro="" textlink="">
      <xdr:nvSpPr>
        <xdr:cNvPr id="407" name="普通建設事業費 （ うち新規整備　）最大値テキスト"/>
        <xdr:cNvSpPr txBox="1"/>
      </xdr:nvSpPr>
      <xdr:spPr>
        <a:xfrm>
          <a:off x="10528300" y="1195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185,539</a:t>
          </a:r>
          <a:endParaRPr kumimoji="1" lang="ja-JP" altLang="en-US" sz="1000" b="1">
            <a:latin typeface="ＭＳ Ｐゴシック"/>
          </a:endParaRPr>
        </a:p>
      </xdr:txBody>
    </xdr:sp>
    <xdr:clientData/>
  </xdr:oneCellAnchor>
  <xdr:twoCellAnchor>
    <xdr:from>
      <xdr:col>15</xdr:col>
      <xdr:colOff>92075</xdr:colOff>
      <xdr:row>71</xdr:row>
      <xdr:rowOff>2242</xdr:rowOff>
    </xdr:from>
    <xdr:to>
      <xdr:col>15</xdr:col>
      <xdr:colOff>269875</xdr:colOff>
      <xdr:row>71</xdr:row>
      <xdr:rowOff>2242</xdr:rowOff>
    </xdr:to>
    <xdr:cxnSp macro="">
      <xdr:nvCxnSpPr>
        <xdr:cNvPr id="408" name="直線コネクタ 407"/>
        <xdr:cNvCxnSpPr/>
      </xdr:nvCxnSpPr>
      <xdr:spPr>
        <a:xfrm>
          <a:off x="10388600" y="1217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43681</xdr:rowOff>
    </xdr:from>
    <xdr:to>
      <xdr:col>15</xdr:col>
      <xdr:colOff>180975</xdr:colOff>
      <xdr:row>77</xdr:row>
      <xdr:rowOff>113151</xdr:rowOff>
    </xdr:to>
    <xdr:cxnSp macro="">
      <xdr:nvCxnSpPr>
        <xdr:cNvPr id="409" name="直線コネクタ 408"/>
        <xdr:cNvCxnSpPr/>
      </xdr:nvCxnSpPr>
      <xdr:spPr>
        <a:xfrm>
          <a:off x="9639300" y="13245331"/>
          <a:ext cx="838200" cy="69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88465</xdr:rowOff>
    </xdr:from>
    <xdr:ext cx="534377" cy="259045"/>
    <xdr:sp macro="" textlink="">
      <xdr:nvSpPr>
        <xdr:cNvPr id="410" name="普通建設事業費 （ うち新規整備　）平均値テキスト"/>
        <xdr:cNvSpPr txBox="1"/>
      </xdr:nvSpPr>
      <xdr:spPr>
        <a:xfrm>
          <a:off x="10528300" y="13290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29,726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110038</xdr:rowOff>
    </xdr:from>
    <xdr:to>
      <xdr:col>15</xdr:col>
      <xdr:colOff>231775</xdr:colOff>
      <xdr:row>78</xdr:row>
      <xdr:rowOff>40188</xdr:rowOff>
    </xdr:to>
    <xdr:sp macro="" textlink="">
      <xdr:nvSpPr>
        <xdr:cNvPr id="411" name="フローチャート : 判断 410"/>
        <xdr:cNvSpPr/>
      </xdr:nvSpPr>
      <xdr:spPr>
        <a:xfrm>
          <a:off x="104267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106020</xdr:rowOff>
    </xdr:from>
    <xdr:to>
      <xdr:col>14</xdr:col>
      <xdr:colOff>28575</xdr:colOff>
      <xdr:row>77</xdr:row>
      <xdr:rowOff>43681</xdr:rowOff>
    </xdr:to>
    <xdr:cxnSp macro="">
      <xdr:nvCxnSpPr>
        <xdr:cNvPr id="412" name="直線コネクタ 411"/>
        <xdr:cNvCxnSpPr/>
      </xdr:nvCxnSpPr>
      <xdr:spPr>
        <a:xfrm>
          <a:off x="8750300" y="13136220"/>
          <a:ext cx="889000" cy="109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145083</xdr:rowOff>
    </xdr:from>
    <xdr:to>
      <xdr:col>14</xdr:col>
      <xdr:colOff>79375</xdr:colOff>
      <xdr:row>77</xdr:row>
      <xdr:rowOff>75233</xdr:rowOff>
    </xdr:to>
    <xdr:sp macro="" textlink="">
      <xdr:nvSpPr>
        <xdr:cNvPr id="413" name="フローチャート : 判断 412"/>
        <xdr:cNvSpPr/>
      </xdr:nvSpPr>
      <xdr:spPr>
        <a:xfrm>
          <a:off x="9588500" y="1317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91760</xdr:rowOff>
    </xdr:from>
    <xdr:ext cx="534377" cy="259045"/>
    <xdr:sp macro="" textlink="">
      <xdr:nvSpPr>
        <xdr:cNvPr id="414" name="テキスト ボックス 413"/>
        <xdr:cNvSpPr txBox="1"/>
      </xdr:nvSpPr>
      <xdr:spPr>
        <a:xfrm>
          <a:off x="9372111" y="12950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47,627</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129645</xdr:rowOff>
    </xdr:from>
    <xdr:to>
      <xdr:col>12</xdr:col>
      <xdr:colOff>561975</xdr:colOff>
      <xdr:row>78</xdr:row>
      <xdr:rowOff>59795</xdr:rowOff>
    </xdr:to>
    <xdr:sp macro="" textlink="">
      <xdr:nvSpPr>
        <xdr:cNvPr id="415" name="フローチャート : 判断 414"/>
        <xdr:cNvSpPr/>
      </xdr:nvSpPr>
      <xdr:spPr>
        <a:xfrm>
          <a:off x="8699500" y="133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50922</xdr:rowOff>
    </xdr:from>
    <xdr:ext cx="534377" cy="259045"/>
    <xdr:sp macro="" textlink="">
      <xdr:nvSpPr>
        <xdr:cNvPr id="416" name="テキスト ボックス 415"/>
        <xdr:cNvSpPr txBox="1"/>
      </xdr:nvSpPr>
      <xdr:spPr>
        <a:xfrm>
          <a:off x="8483111" y="13424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62351</xdr:rowOff>
    </xdr:from>
    <xdr:to>
      <xdr:col>15</xdr:col>
      <xdr:colOff>231775</xdr:colOff>
      <xdr:row>77</xdr:row>
      <xdr:rowOff>163951</xdr:rowOff>
    </xdr:to>
    <xdr:sp macro="" textlink="">
      <xdr:nvSpPr>
        <xdr:cNvPr id="422" name="円/楕円 421"/>
        <xdr:cNvSpPr/>
      </xdr:nvSpPr>
      <xdr:spPr>
        <a:xfrm>
          <a:off x="10426700" y="13264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85228</xdr:rowOff>
    </xdr:from>
    <xdr:ext cx="534377" cy="259045"/>
    <xdr:sp macro="" textlink="">
      <xdr:nvSpPr>
        <xdr:cNvPr id="423" name="普通建設事業費 （ うち新規整備　）該当値テキスト"/>
        <xdr:cNvSpPr txBox="1"/>
      </xdr:nvSpPr>
      <xdr:spPr>
        <a:xfrm>
          <a:off x="10528300" y="1311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35,984</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164331</xdr:rowOff>
    </xdr:from>
    <xdr:to>
      <xdr:col>14</xdr:col>
      <xdr:colOff>79375</xdr:colOff>
      <xdr:row>77</xdr:row>
      <xdr:rowOff>94481</xdr:rowOff>
    </xdr:to>
    <xdr:sp macro="" textlink="">
      <xdr:nvSpPr>
        <xdr:cNvPr id="424" name="円/楕円 423"/>
        <xdr:cNvSpPr/>
      </xdr:nvSpPr>
      <xdr:spPr>
        <a:xfrm>
          <a:off x="9588500" y="1319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85608</xdr:rowOff>
    </xdr:from>
    <xdr:ext cx="534377" cy="259045"/>
    <xdr:sp macro="" textlink="">
      <xdr:nvSpPr>
        <xdr:cNvPr id="425" name="テキスト ボックス 424"/>
        <xdr:cNvSpPr txBox="1"/>
      </xdr:nvSpPr>
      <xdr:spPr>
        <a:xfrm>
          <a:off x="9372111" y="1328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45,101</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55220</xdr:rowOff>
    </xdr:from>
    <xdr:to>
      <xdr:col>12</xdr:col>
      <xdr:colOff>561975</xdr:colOff>
      <xdr:row>76</xdr:row>
      <xdr:rowOff>156820</xdr:rowOff>
    </xdr:to>
    <xdr:sp macro="" textlink="">
      <xdr:nvSpPr>
        <xdr:cNvPr id="426" name="円/楕円 425"/>
        <xdr:cNvSpPr/>
      </xdr:nvSpPr>
      <xdr:spPr>
        <a:xfrm>
          <a:off x="8699500" y="130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1897</xdr:rowOff>
    </xdr:from>
    <xdr:ext cx="534377" cy="259045"/>
    <xdr:sp macro="" textlink="">
      <xdr:nvSpPr>
        <xdr:cNvPr id="427" name="テキスト ボックス 426"/>
        <xdr:cNvSpPr txBox="1"/>
      </xdr:nvSpPr>
      <xdr:spPr>
        <a:xfrm>
          <a:off x="8483111" y="12860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59,420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36,178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3" name="テキスト ボックス 44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52775</xdr:rowOff>
    </xdr:from>
    <xdr:to>
      <xdr:col>15</xdr:col>
      <xdr:colOff>180340</xdr:colOff>
      <xdr:row>98</xdr:row>
      <xdr:rowOff>23657</xdr:rowOff>
    </xdr:to>
    <xdr:cxnSp macro="">
      <xdr:nvCxnSpPr>
        <xdr:cNvPr id="447" name="直線コネクタ 446"/>
        <xdr:cNvCxnSpPr/>
      </xdr:nvCxnSpPr>
      <xdr:spPr>
        <a:xfrm flipV="1">
          <a:off x="10475595" y="15654725"/>
          <a:ext cx="1270" cy="1171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27484</xdr:rowOff>
    </xdr:from>
    <xdr:ext cx="378565" cy="259045"/>
    <xdr:sp macro="" textlink="">
      <xdr:nvSpPr>
        <xdr:cNvPr id="448" name="普通建設事業費 （ うち更新整備　）最小値テキスト"/>
        <xdr:cNvSpPr txBox="1"/>
      </xdr:nvSpPr>
      <xdr:spPr>
        <a:xfrm>
          <a:off x="10528300" y="16829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15</xdr:col>
      <xdr:colOff>92075</xdr:colOff>
      <xdr:row>98</xdr:row>
      <xdr:rowOff>23657</xdr:rowOff>
    </xdr:from>
    <xdr:to>
      <xdr:col>15</xdr:col>
      <xdr:colOff>269875</xdr:colOff>
      <xdr:row>98</xdr:row>
      <xdr:rowOff>23657</xdr:rowOff>
    </xdr:to>
    <xdr:cxnSp macro="">
      <xdr:nvCxnSpPr>
        <xdr:cNvPr id="449" name="直線コネクタ 448"/>
        <xdr:cNvCxnSpPr/>
      </xdr:nvCxnSpPr>
      <xdr:spPr>
        <a:xfrm>
          <a:off x="10388600" y="1682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170902</xdr:rowOff>
    </xdr:from>
    <xdr:ext cx="599010" cy="259045"/>
    <xdr:sp macro="" textlink="">
      <xdr:nvSpPr>
        <xdr:cNvPr id="450" name="普通建設事業費 （ うち更新整備　）最大値テキスト"/>
        <xdr:cNvSpPr txBox="1"/>
      </xdr:nvSpPr>
      <xdr:spPr>
        <a:xfrm>
          <a:off x="10528300" y="15429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205,210</a:t>
          </a:r>
          <a:endParaRPr kumimoji="1" lang="ja-JP" altLang="en-US" sz="1000" b="1">
            <a:latin typeface="ＭＳ Ｐゴシック"/>
          </a:endParaRPr>
        </a:p>
      </xdr:txBody>
    </xdr:sp>
    <xdr:clientData/>
  </xdr:oneCellAnchor>
  <xdr:twoCellAnchor>
    <xdr:from>
      <xdr:col>15</xdr:col>
      <xdr:colOff>92075</xdr:colOff>
      <xdr:row>91</xdr:row>
      <xdr:rowOff>52775</xdr:rowOff>
    </xdr:from>
    <xdr:to>
      <xdr:col>15</xdr:col>
      <xdr:colOff>269875</xdr:colOff>
      <xdr:row>91</xdr:row>
      <xdr:rowOff>52775</xdr:rowOff>
    </xdr:to>
    <xdr:cxnSp macro="">
      <xdr:nvCxnSpPr>
        <xdr:cNvPr id="451" name="直線コネクタ 450"/>
        <xdr:cNvCxnSpPr/>
      </xdr:nvCxnSpPr>
      <xdr:spPr>
        <a:xfrm>
          <a:off x="10388600" y="1565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162086</xdr:rowOff>
    </xdr:from>
    <xdr:to>
      <xdr:col>15</xdr:col>
      <xdr:colOff>180975</xdr:colOff>
      <xdr:row>98</xdr:row>
      <xdr:rowOff>7981</xdr:rowOff>
    </xdr:to>
    <xdr:cxnSp macro="">
      <xdr:nvCxnSpPr>
        <xdr:cNvPr id="452" name="直線コネクタ 451"/>
        <xdr:cNvCxnSpPr/>
      </xdr:nvCxnSpPr>
      <xdr:spPr>
        <a:xfrm flipV="1">
          <a:off x="9639300" y="16792736"/>
          <a:ext cx="838200" cy="17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117017</xdr:rowOff>
    </xdr:from>
    <xdr:ext cx="534377" cy="259045"/>
    <xdr:sp macro="" textlink="">
      <xdr:nvSpPr>
        <xdr:cNvPr id="453" name="普通建設事業費 （ うち更新整備　）平均値テキスト"/>
        <xdr:cNvSpPr txBox="1"/>
      </xdr:nvSpPr>
      <xdr:spPr>
        <a:xfrm>
          <a:off x="10528300" y="16404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94140</xdr:rowOff>
    </xdr:from>
    <xdr:to>
      <xdr:col>15</xdr:col>
      <xdr:colOff>231775</xdr:colOff>
      <xdr:row>97</xdr:row>
      <xdr:rowOff>24290</xdr:rowOff>
    </xdr:to>
    <xdr:sp macro="" textlink="">
      <xdr:nvSpPr>
        <xdr:cNvPr id="454" name="フローチャート : 判断 453"/>
        <xdr:cNvSpPr/>
      </xdr:nvSpPr>
      <xdr:spPr>
        <a:xfrm>
          <a:off x="10426700" y="1655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7981</xdr:rowOff>
    </xdr:from>
    <xdr:to>
      <xdr:col>14</xdr:col>
      <xdr:colOff>28575</xdr:colOff>
      <xdr:row>98</xdr:row>
      <xdr:rowOff>15084</xdr:rowOff>
    </xdr:to>
    <xdr:cxnSp macro="">
      <xdr:nvCxnSpPr>
        <xdr:cNvPr id="455" name="直線コネクタ 454"/>
        <xdr:cNvCxnSpPr/>
      </xdr:nvCxnSpPr>
      <xdr:spPr>
        <a:xfrm flipV="1">
          <a:off x="8750300" y="16810081"/>
          <a:ext cx="889000" cy="7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8570</xdr:rowOff>
    </xdr:from>
    <xdr:to>
      <xdr:col>14</xdr:col>
      <xdr:colOff>79375</xdr:colOff>
      <xdr:row>97</xdr:row>
      <xdr:rowOff>110170</xdr:rowOff>
    </xdr:to>
    <xdr:sp macro="" textlink="">
      <xdr:nvSpPr>
        <xdr:cNvPr id="456" name="フローチャート : 判断 455"/>
        <xdr:cNvSpPr/>
      </xdr:nvSpPr>
      <xdr:spPr>
        <a:xfrm>
          <a:off x="9588500" y="1663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126697</xdr:rowOff>
    </xdr:from>
    <xdr:ext cx="534377" cy="259045"/>
    <xdr:sp macro="" textlink="">
      <xdr:nvSpPr>
        <xdr:cNvPr id="457" name="テキスト ボックス 456"/>
        <xdr:cNvSpPr txBox="1"/>
      </xdr:nvSpPr>
      <xdr:spPr>
        <a:xfrm>
          <a:off x="9372111" y="1641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24,056</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156319</xdr:rowOff>
    </xdr:from>
    <xdr:to>
      <xdr:col>12</xdr:col>
      <xdr:colOff>561975</xdr:colOff>
      <xdr:row>97</xdr:row>
      <xdr:rowOff>86469</xdr:rowOff>
    </xdr:to>
    <xdr:sp macro="" textlink="">
      <xdr:nvSpPr>
        <xdr:cNvPr id="458" name="フローチャート : 判断 457"/>
        <xdr:cNvSpPr/>
      </xdr:nvSpPr>
      <xdr:spPr>
        <a:xfrm>
          <a:off x="8699500" y="1661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102996</xdr:rowOff>
    </xdr:from>
    <xdr:ext cx="534377" cy="259045"/>
    <xdr:sp macro="" textlink="">
      <xdr:nvSpPr>
        <xdr:cNvPr id="459" name="テキスト ボックス 458"/>
        <xdr:cNvSpPr txBox="1"/>
      </xdr:nvSpPr>
      <xdr:spPr>
        <a:xfrm>
          <a:off x="8483111" y="1639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111286</xdr:rowOff>
    </xdr:from>
    <xdr:to>
      <xdr:col>15</xdr:col>
      <xdr:colOff>231775</xdr:colOff>
      <xdr:row>98</xdr:row>
      <xdr:rowOff>41436</xdr:rowOff>
    </xdr:to>
    <xdr:sp macro="" textlink="">
      <xdr:nvSpPr>
        <xdr:cNvPr id="465" name="円/楕円 464"/>
        <xdr:cNvSpPr/>
      </xdr:nvSpPr>
      <xdr:spPr>
        <a:xfrm>
          <a:off x="10426700" y="1674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26213</xdr:rowOff>
    </xdr:from>
    <xdr:ext cx="469744" cy="259045"/>
    <xdr:sp macro="" textlink="">
      <xdr:nvSpPr>
        <xdr:cNvPr id="466" name="普通建設事業費 （ うち更新整備　）該当値テキスト"/>
        <xdr:cNvSpPr txBox="1"/>
      </xdr:nvSpPr>
      <xdr:spPr>
        <a:xfrm>
          <a:off x="10528300" y="16656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6,083</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128631</xdr:rowOff>
    </xdr:from>
    <xdr:to>
      <xdr:col>14</xdr:col>
      <xdr:colOff>79375</xdr:colOff>
      <xdr:row>98</xdr:row>
      <xdr:rowOff>58781</xdr:rowOff>
    </xdr:to>
    <xdr:sp macro="" textlink="">
      <xdr:nvSpPr>
        <xdr:cNvPr id="467" name="円/楕円 466"/>
        <xdr:cNvSpPr/>
      </xdr:nvSpPr>
      <xdr:spPr>
        <a:xfrm>
          <a:off x="9588500" y="1675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49908</xdr:rowOff>
    </xdr:from>
    <xdr:ext cx="469744" cy="259045"/>
    <xdr:sp macro="" textlink="">
      <xdr:nvSpPr>
        <xdr:cNvPr id="468" name="テキスト ボックス 467"/>
        <xdr:cNvSpPr txBox="1"/>
      </xdr:nvSpPr>
      <xdr:spPr>
        <a:xfrm>
          <a:off x="9404427" y="16852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3,048</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135734</xdr:rowOff>
    </xdr:from>
    <xdr:to>
      <xdr:col>12</xdr:col>
      <xdr:colOff>561975</xdr:colOff>
      <xdr:row>98</xdr:row>
      <xdr:rowOff>65884</xdr:rowOff>
    </xdr:to>
    <xdr:sp macro="" textlink="">
      <xdr:nvSpPr>
        <xdr:cNvPr id="469" name="円/楕円 468"/>
        <xdr:cNvSpPr/>
      </xdr:nvSpPr>
      <xdr:spPr>
        <a:xfrm>
          <a:off x="8699500" y="16766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98</xdr:row>
      <xdr:rowOff>57011</xdr:rowOff>
    </xdr:from>
    <xdr:ext cx="469744" cy="259045"/>
    <xdr:sp macro="" textlink="">
      <xdr:nvSpPr>
        <xdr:cNvPr id="470" name="テキスト ボックス 469"/>
        <xdr:cNvSpPr txBox="1"/>
      </xdr:nvSpPr>
      <xdr:spPr>
        <a:xfrm>
          <a:off x="8515427" y="16859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25,006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1" name="直線コネクタ 48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2" name="テキスト ボックス 48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3" name="直線コネクタ 48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84" name="テキスト ボックス 48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5" name="直線コネクタ 48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6" name="テキスト ボックス 48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7" name="直線コネクタ 48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8" name="テキスト ボックス 48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0" name="テキスト ボックス 48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101273</xdr:rowOff>
    </xdr:from>
    <xdr:to>
      <xdr:col>23</xdr:col>
      <xdr:colOff>516889</xdr:colOff>
      <xdr:row>38</xdr:row>
      <xdr:rowOff>139700</xdr:rowOff>
    </xdr:to>
    <xdr:cxnSp macro="">
      <xdr:nvCxnSpPr>
        <xdr:cNvPr id="492" name="直線コネクタ 491"/>
        <xdr:cNvCxnSpPr/>
      </xdr:nvCxnSpPr>
      <xdr:spPr>
        <a:xfrm flipV="1">
          <a:off x="16317595" y="5244773"/>
          <a:ext cx="1269" cy="141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4" name="直線コネクタ 49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47950</xdr:rowOff>
    </xdr:from>
    <xdr:ext cx="534377" cy="259045"/>
    <xdr:sp macro="" textlink="">
      <xdr:nvSpPr>
        <xdr:cNvPr id="495" name="災害復旧事業費最大値テキスト"/>
        <xdr:cNvSpPr txBox="1"/>
      </xdr:nvSpPr>
      <xdr:spPr>
        <a:xfrm>
          <a:off x="16370300" y="502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30</xdr:row>
      <xdr:rowOff>101273</xdr:rowOff>
    </xdr:from>
    <xdr:to>
      <xdr:col>23</xdr:col>
      <xdr:colOff>606425</xdr:colOff>
      <xdr:row>30</xdr:row>
      <xdr:rowOff>101273</xdr:rowOff>
    </xdr:to>
    <xdr:cxnSp macro="">
      <xdr:nvCxnSpPr>
        <xdr:cNvPr id="496" name="直線コネクタ 495"/>
        <xdr:cNvCxnSpPr/>
      </xdr:nvCxnSpPr>
      <xdr:spPr>
        <a:xfrm>
          <a:off x="16230600" y="524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21103</xdr:rowOff>
    </xdr:from>
    <xdr:to>
      <xdr:col>23</xdr:col>
      <xdr:colOff>517525</xdr:colOff>
      <xdr:row>38</xdr:row>
      <xdr:rowOff>135745</xdr:rowOff>
    </xdr:to>
    <xdr:cxnSp macro="">
      <xdr:nvCxnSpPr>
        <xdr:cNvPr id="497" name="直線コネクタ 496"/>
        <xdr:cNvCxnSpPr/>
      </xdr:nvCxnSpPr>
      <xdr:spPr>
        <a:xfrm>
          <a:off x="15481300" y="6536203"/>
          <a:ext cx="838200" cy="114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15811</xdr:rowOff>
    </xdr:from>
    <xdr:ext cx="469744" cy="259045"/>
    <xdr:sp macro="" textlink="">
      <xdr:nvSpPr>
        <xdr:cNvPr id="498" name="災害復旧事業費平均値テキスト"/>
        <xdr:cNvSpPr txBox="1"/>
      </xdr:nvSpPr>
      <xdr:spPr>
        <a:xfrm>
          <a:off x="16370300" y="6359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164384</xdr:rowOff>
    </xdr:from>
    <xdr:to>
      <xdr:col>23</xdr:col>
      <xdr:colOff>568325</xdr:colOff>
      <xdr:row>38</xdr:row>
      <xdr:rowOff>94534</xdr:rowOff>
    </xdr:to>
    <xdr:sp macro="" textlink="">
      <xdr:nvSpPr>
        <xdr:cNvPr id="499" name="フローチャート : 判断 498"/>
        <xdr:cNvSpPr/>
      </xdr:nvSpPr>
      <xdr:spPr>
        <a:xfrm>
          <a:off x="16268700" y="650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94529</xdr:rowOff>
    </xdr:from>
    <xdr:to>
      <xdr:col>22</xdr:col>
      <xdr:colOff>365125</xdr:colOff>
      <xdr:row>38</xdr:row>
      <xdr:rowOff>21103</xdr:rowOff>
    </xdr:to>
    <xdr:cxnSp macro="">
      <xdr:nvCxnSpPr>
        <xdr:cNvPr id="500" name="直線コネクタ 499"/>
        <xdr:cNvCxnSpPr/>
      </xdr:nvCxnSpPr>
      <xdr:spPr>
        <a:xfrm>
          <a:off x="14592300" y="6438179"/>
          <a:ext cx="889000" cy="98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32345</xdr:rowOff>
    </xdr:from>
    <xdr:to>
      <xdr:col>22</xdr:col>
      <xdr:colOff>415925</xdr:colOff>
      <xdr:row>38</xdr:row>
      <xdr:rowOff>133945</xdr:rowOff>
    </xdr:to>
    <xdr:sp macro="" textlink="">
      <xdr:nvSpPr>
        <xdr:cNvPr id="501" name="フローチャート : 判断 500"/>
        <xdr:cNvSpPr/>
      </xdr:nvSpPr>
      <xdr:spPr>
        <a:xfrm>
          <a:off x="15430500" y="654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125072</xdr:rowOff>
    </xdr:from>
    <xdr:ext cx="469744" cy="259045"/>
    <xdr:sp macro="" textlink="">
      <xdr:nvSpPr>
        <xdr:cNvPr id="502" name="テキスト ボックス 501"/>
        <xdr:cNvSpPr txBox="1"/>
      </xdr:nvSpPr>
      <xdr:spPr>
        <a:xfrm>
          <a:off x="15246427" y="664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94529</xdr:rowOff>
    </xdr:from>
    <xdr:to>
      <xdr:col>21</xdr:col>
      <xdr:colOff>161925</xdr:colOff>
      <xdr:row>38</xdr:row>
      <xdr:rowOff>34613</xdr:rowOff>
    </xdr:to>
    <xdr:cxnSp macro="">
      <xdr:nvCxnSpPr>
        <xdr:cNvPr id="503" name="直線コネクタ 502"/>
        <xdr:cNvCxnSpPr/>
      </xdr:nvCxnSpPr>
      <xdr:spPr>
        <a:xfrm flipV="1">
          <a:off x="13703300" y="6438179"/>
          <a:ext cx="889000" cy="11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162464</xdr:rowOff>
    </xdr:from>
    <xdr:to>
      <xdr:col>21</xdr:col>
      <xdr:colOff>212725</xdr:colOff>
      <xdr:row>38</xdr:row>
      <xdr:rowOff>92614</xdr:rowOff>
    </xdr:to>
    <xdr:sp macro="" textlink="">
      <xdr:nvSpPr>
        <xdr:cNvPr id="504" name="フローチャート : 判断 503"/>
        <xdr:cNvSpPr/>
      </xdr:nvSpPr>
      <xdr:spPr>
        <a:xfrm>
          <a:off x="14541500" y="650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83741</xdr:rowOff>
    </xdr:from>
    <xdr:ext cx="469744" cy="259045"/>
    <xdr:sp macro="" textlink="">
      <xdr:nvSpPr>
        <xdr:cNvPr id="505" name="テキスト ボックス 504"/>
        <xdr:cNvSpPr txBox="1"/>
      </xdr:nvSpPr>
      <xdr:spPr>
        <a:xfrm>
          <a:off x="14357427" y="6598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34613</xdr:rowOff>
    </xdr:from>
    <xdr:to>
      <xdr:col>19</xdr:col>
      <xdr:colOff>644525</xdr:colOff>
      <xdr:row>38</xdr:row>
      <xdr:rowOff>77909</xdr:rowOff>
    </xdr:to>
    <xdr:cxnSp macro="">
      <xdr:nvCxnSpPr>
        <xdr:cNvPr id="506" name="直線コネクタ 505"/>
        <xdr:cNvCxnSpPr/>
      </xdr:nvCxnSpPr>
      <xdr:spPr>
        <a:xfrm flipV="1">
          <a:off x="12814300" y="6549713"/>
          <a:ext cx="889000" cy="4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76030</xdr:rowOff>
    </xdr:from>
    <xdr:to>
      <xdr:col>20</xdr:col>
      <xdr:colOff>9525</xdr:colOff>
      <xdr:row>38</xdr:row>
      <xdr:rowOff>6179</xdr:rowOff>
    </xdr:to>
    <xdr:sp macro="" textlink="">
      <xdr:nvSpPr>
        <xdr:cNvPr id="507" name="フローチャート : 判断 506"/>
        <xdr:cNvSpPr/>
      </xdr:nvSpPr>
      <xdr:spPr>
        <a:xfrm>
          <a:off x="13652500" y="641968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22707</xdr:rowOff>
    </xdr:from>
    <xdr:ext cx="469744" cy="259045"/>
    <xdr:sp macro="" textlink="">
      <xdr:nvSpPr>
        <xdr:cNvPr id="508" name="テキスト ボックス 507"/>
        <xdr:cNvSpPr txBox="1"/>
      </xdr:nvSpPr>
      <xdr:spPr>
        <a:xfrm>
          <a:off x="13468427" y="6194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8,063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77424</xdr:rowOff>
    </xdr:from>
    <xdr:to>
      <xdr:col>18</xdr:col>
      <xdr:colOff>492125</xdr:colOff>
      <xdr:row>38</xdr:row>
      <xdr:rowOff>7575</xdr:rowOff>
    </xdr:to>
    <xdr:sp macro="" textlink="">
      <xdr:nvSpPr>
        <xdr:cNvPr id="509" name="フローチャート : 判断 508"/>
        <xdr:cNvSpPr/>
      </xdr:nvSpPr>
      <xdr:spPr>
        <a:xfrm>
          <a:off x="12763500" y="642107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24101</xdr:rowOff>
    </xdr:from>
    <xdr:ext cx="469744" cy="259045"/>
    <xdr:sp macro="" textlink="">
      <xdr:nvSpPr>
        <xdr:cNvPr id="510" name="テキスト ボックス 509"/>
        <xdr:cNvSpPr txBox="1"/>
      </xdr:nvSpPr>
      <xdr:spPr>
        <a:xfrm>
          <a:off x="12579427" y="6196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84945</xdr:rowOff>
    </xdr:from>
    <xdr:to>
      <xdr:col>23</xdr:col>
      <xdr:colOff>568325</xdr:colOff>
      <xdr:row>39</xdr:row>
      <xdr:rowOff>15095</xdr:rowOff>
    </xdr:to>
    <xdr:sp macro="" textlink="">
      <xdr:nvSpPr>
        <xdr:cNvPr id="516" name="円/楕円 515"/>
        <xdr:cNvSpPr/>
      </xdr:nvSpPr>
      <xdr:spPr>
        <a:xfrm>
          <a:off x="16268700" y="660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171322</xdr:rowOff>
    </xdr:from>
    <xdr:ext cx="378565" cy="259045"/>
    <xdr:sp macro="" textlink="">
      <xdr:nvSpPr>
        <xdr:cNvPr id="517" name="災害復旧事業費該当値テキスト"/>
        <xdr:cNvSpPr txBox="1"/>
      </xdr:nvSpPr>
      <xdr:spPr>
        <a:xfrm>
          <a:off x="16370300" y="6514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141752</xdr:rowOff>
    </xdr:from>
    <xdr:to>
      <xdr:col>22</xdr:col>
      <xdr:colOff>415925</xdr:colOff>
      <xdr:row>38</xdr:row>
      <xdr:rowOff>71903</xdr:rowOff>
    </xdr:to>
    <xdr:sp macro="" textlink="">
      <xdr:nvSpPr>
        <xdr:cNvPr id="518" name="円/楕円 517"/>
        <xdr:cNvSpPr/>
      </xdr:nvSpPr>
      <xdr:spPr>
        <a:xfrm>
          <a:off x="15430500" y="648540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88429</xdr:rowOff>
    </xdr:from>
    <xdr:ext cx="469744" cy="259045"/>
    <xdr:sp macro="" textlink="">
      <xdr:nvSpPr>
        <xdr:cNvPr id="519" name="テキスト ボックス 518"/>
        <xdr:cNvSpPr txBox="1"/>
      </xdr:nvSpPr>
      <xdr:spPr>
        <a:xfrm>
          <a:off x="15246427" y="6260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5,188</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43729</xdr:rowOff>
    </xdr:from>
    <xdr:to>
      <xdr:col>21</xdr:col>
      <xdr:colOff>212725</xdr:colOff>
      <xdr:row>37</xdr:row>
      <xdr:rowOff>145329</xdr:rowOff>
    </xdr:to>
    <xdr:sp macro="" textlink="">
      <xdr:nvSpPr>
        <xdr:cNvPr id="520" name="円/楕円 519"/>
        <xdr:cNvSpPr/>
      </xdr:nvSpPr>
      <xdr:spPr>
        <a:xfrm>
          <a:off x="14541500" y="638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35</xdr:row>
      <xdr:rowOff>161856</xdr:rowOff>
    </xdr:from>
    <xdr:ext cx="469744" cy="259045"/>
    <xdr:sp macro="" textlink="">
      <xdr:nvSpPr>
        <xdr:cNvPr id="521" name="テキスト ボックス 520"/>
        <xdr:cNvSpPr txBox="1"/>
      </xdr:nvSpPr>
      <xdr:spPr>
        <a:xfrm>
          <a:off x="14357427" y="616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9,476</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155263</xdr:rowOff>
    </xdr:from>
    <xdr:to>
      <xdr:col>20</xdr:col>
      <xdr:colOff>9525</xdr:colOff>
      <xdr:row>38</xdr:row>
      <xdr:rowOff>85413</xdr:rowOff>
    </xdr:to>
    <xdr:sp macro="" textlink="">
      <xdr:nvSpPr>
        <xdr:cNvPr id="522" name="円/楕円 521"/>
        <xdr:cNvSpPr/>
      </xdr:nvSpPr>
      <xdr:spPr>
        <a:xfrm>
          <a:off x="13652500" y="649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76540</xdr:rowOff>
    </xdr:from>
    <xdr:ext cx="469744" cy="259045"/>
    <xdr:sp macro="" textlink="">
      <xdr:nvSpPr>
        <xdr:cNvPr id="523" name="テキスト ボックス 522"/>
        <xdr:cNvSpPr txBox="1"/>
      </xdr:nvSpPr>
      <xdr:spPr>
        <a:xfrm>
          <a:off x="13468427" y="6591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27109</xdr:rowOff>
    </xdr:from>
    <xdr:to>
      <xdr:col>18</xdr:col>
      <xdr:colOff>492125</xdr:colOff>
      <xdr:row>38</xdr:row>
      <xdr:rowOff>128709</xdr:rowOff>
    </xdr:to>
    <xdr:sp macro="" textlink="">
      <xdr:nvSpPr>
        <xdr:cNvPr id="524" name="円/楕円 523"/>
        <xdr:cNvSpPr/>
      </xdr:nvSpPr>
      <xdr:spPr>
        <a:xfrm>
          <a:off x="12763500" y="654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119836</xdr:rowOff>
    </xdr:from>
    <xdr:ext cx="469744" cy="259045"/>
    <xdr:sp macro="" textlink="">
      <xdr:nvSpPr>
        <xdr:cNvPr id="525" name="テキスト ボックス 524"/>
        <xdr:cNvSpPr txBox="1"/>
      </xdr:nvSpPr>
      <xdr:spPr>
        <a:xfrm>
          <a:off x="12579427" y="6634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39" name="テキスト ボックス 53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41" name="テキスト ボックス 54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3" name="テキスト ボックス 54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45" name="テキスト ボックス 544"/>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47" name="テキスト ボックス 54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133350</xdr:rowOff>
    </xdr:from>
    <xdr:to>
      <xdr:col>23</xdr:col>
      <xdr:colOff>516889</xdr:colOff>
      <xdr:row>59</xdr:row>
      <xdr:rowOff>44450</xdr:rowOff>
    </xdr:to>
    <xdr:cxnSp macro="">
      <xdr:nvCxnSpPr>
        <xdr:cNvPr id="549" name="直線コネクタ 548"/>
        <xdr:cNvCxnSpPr/>
      </xdr:nvCxnSpPr>
      <xdr:spPr>
        <a:xfrm flipV="1">
          <a:off x="16317595" y="8534400"/>
          <a:ext cx="1269"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50"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80027</xdr:rowOff>
    </xdr:from>
    <xdr:ext cx="378565" cy="259045"/>
    <xdr:sp macro="" textlink="">
      <xdr:nvSpPr>
        <xdr:cNvPr id="552" name="失業対策事業費最大値テキスト"/>
        <xdr:cNvSpPr txBox="1"/>
      </xdr:nvSpPr>
      <xdr:spPr>
        <a:xfrm>
          <a:off x="16370300" y="830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23</xdr:col>
      <xdr:colOff>428625</xdr:colOff>
      <xdr:row>49</xdr:row>
      <xdr:rowOff>133350</xdr:rowOff>
    </xdr:from>
    <xdr:to>
      <xdr:col>23</xdr:col>
      <xdr:colOff>606425</xdr:colOff>
      <xdr:row>49</xdr:row>
      <xdr:rowOff>133350</xdr:rowOff>
    </xdr:to>
    <xdr:cxnSp macro="">
      <xdr:nvCxnSpPr>
        <xdr:cNvPr id="553" name="直線コネクタ 552"/>
        <xdr:cNvCxnSpPr/>
      </xdr:nvCxnSpPr>
      <xdr:spPr>
        <a:xfrm>
          <a:off x="16230600" y="85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3827</xdr:rowOff>
    </xdr:from>
    <xdr:ext cx="249299" cy="259045"/>
    <xdr:sp macro="" textlink="">
      <xdr:nvSpPr>
        <xdr:cNvPr id="555"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152400</xdr:rowOff>
    </xdr:from>
    <xdr:to>
      <xdr:col>23</xdr:col>
      <xdr:colOff>568325</xdr:colOff>
      <xdr:row>59</xdr:row>
      <xdr:rowOff>82550</xdr:rowOff>
    </xdr:to>
    <xdr:sp macro="" textlink="">
      <xdr:nvSpPr>
        <xdr:cNvPr id="556" name="フローチャート : 判断 555"/>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8" name="フローチャート : 判断 557"/>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9" name="テキスト ボックス 558"/>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61" name="フローチャート : 判断 560"/>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62" name="テキスト ボックス 561"/>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165100</xdr:rowOff>
    </xdr:from>
    <xdr:to>
      <xdr:col>20</xdr:col>
      <xdr:colOff>9525</xdr:colOff>
      <xdr:row>59</xdr:row>
      <xdr:rowOff>95250</xdr:rowOff>
    </xdr:to>
    <xdr:sp macro="" textlink="">
      <xdr:nvSpPr>
        <xdr:cNvPr id="564" name="フローチャート : 判断 563"/>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5" name="テキスト ボックス 564"/>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66" name="フローチャート : 判断 565"/>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67" name="テキスト ボックス 566"/>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130827</xdr:rowOff>
    </xdr:from>
    <xdr:ext cx="249299" cy="259045"/>
    <xdr:sp macro="" textlink="">
      <xdr:nvSpPr>
        <xdr:cNvPr id="574"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6" name="テキスト ボックス 575"/>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78" name="テキスト ボックス 577"/>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111777</xdr:rowOff>
    </xdr:from>
    <xdr:ext cx="249299" cy="259045"/>
    <xdr:sp macro="" textlink="">
      <xdr:nvSpPr>
        <xdr:cNvPr id="580" name="テキスト ボックス 579"/>
        <xdr:cNvSpPr txBox="1"/>
      </xdr:nvSpPr>
      <xdr:spPr>
        <a:xfrm>
          <a:off x="1357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57</xdr:row>
      <xdr:rowOff>111777</xdr:rowOff>
    </xdr:from>
    <xdr:ext cx="249299" cy="259045"/>
    <xdr:sp macro="" textlink="">
      <xdr:nvSpPr>
        <xdr:cNvPr id="582" name="テキスト ボックス 581"/>
        <xdr:cNvSpPr txBox="1"/>
      </xdr:nvSpPr>
      <xdr:spPr>
        <a:xfrm>
          <a:off x="1268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42,004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3" name="直線コネクタ 59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4" name="テキスト ボックス 59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5" name="直線コネクタ 59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6" name="テキスト ボックス 59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7" name="直線コネクタ 59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8" name="テキスト ボックス 59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9" name="直線コネクタ 59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0" name="テキスト ボックス 59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1" name="直線コネクタ 60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2" name="テキスト ボックス 60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142965</xdr:rowOff>
    </xdr:from>
    <xdr:to>
      <xdr:col>23</xdr:col>
      <xdr:colOff>516889</xdr:colOff>
      <xdr:row>78</xdr:row>
      <xdr:rowOff>133296</xdr:rowOff>
    </xdr:to>
    <xdr:cxnSp macro="">
      <xdr:nvCxnSpPr>
        <xdr:cNvPr id="606" name="直線コネクタ 605"/>
        <xdr:cNvCxnSpPr/>
      </xdr:nvCxnSpPr>
      <xdr:spPr>
        <a:xfrm flipV="1">
          <a:off x="16317595" y="11973015"/>
          <a:ext cx="1269" cy="1533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137123</xdr:rowOff>
    </xdr:from>
    <xdr:ext cx="534377" cy="259045"/>
    <xdr:sp macro="" textlink="">
      <xdr:nvSpPr>
        <xdr:cNvPr id="607" name="公債費最小値テキスト"/>
        <xdr:cNvSpPr txBox="1"/>
      </xdr:nvSpPr>
      <xdr:spPr>
        <a:xfrm>
          <a:off x="16370300" y="1351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78</xdr:row>
      <xdr:rowOff>133296</xdr:rowOff>
    </xdr:from>
    <xdr:to>
      <xdr:col>23</xdr:col>
      <xdr:colOff>606425</xdr:colOff>
      <xdr:row>78</xdr:row>
      <xdr:rowOff>133296</xdr:rowOff>
    </xdr:to>
    <xdr:cxnSp macro="">
      <xdr:nvCxnSpPr>
        <xdr:cNvPr id="608" name="直線コネクタ 607"/>
        <xdr:cNvCxnSpPr/>
      </xdr:nvCxnSpPr>
      <xdr:spPr>
        <a:xfrm>
          <a:off x="16230600" y="1350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89642</xdr:rowOff>
    </xdr:from>
    <xdr:ext cx="599010" cy="259045"/>
    <xdr:sp macro="" textlink="">
      <xdr:nvSpPr>
        <xdr:cNvPr id="609" name="公債費最大値テキスト"/>
        <xdr:cNvSpPr txBox="1"/>
      </xdr:nvSpPr>
      <xdr:spPr>
        <a:xfrm>
          <a:off x="16370300" y="1174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424,143</a:t>
          </a:r>
          <a:endParaRPr kumimoji="1" lang="ja-JP" altLang="en-US" sz="1000" b="1">
            <a:latin typeface="ＭＳ Ｐゴシック"/>
          </a:endParaRPr>
        </a:p>
      </xdr:txBody>
    </xdr:sp>
    <xdr:clientData/>
  </xdr:oneCellAnchor>
  <xdr:twoCellAnchor>
    <xdr:from>
      <xdr:col>23</xdr:col>
      <xdr:colOff>428625</xdr:colOff>
      <xdr:row>69</xdr:row>
      <xdr:rowOff>142965</xdr:rowOff>
    </xdr:from>
    <xdr:to>
      <xdr:col>23</xdr:col>
      <xdr:colOff>606425</xdr:colOff>
      <xdr:row>69</xdr:row>
      <xdr:rowOff>142965</xdr:rowOff>
    </xdr:to>
    <xdr:cxnSp macro="">
      <xdr:nvCxnSpPr>
        <xdr:cNvPr id="610" name="直線コネクタ 609"/>
        <xdr:cNvCxnSpPr/>
      </xdr:nvCxnSpPr>
      <xdr:spPr>
        <a:xfrm>
          <a:off x="16230600" y="11973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36297</xdr:rowOff>
    </xdr:from>
    <xdr:to>
      <xdr:col>23</xdr:col>
      <xdr:colOff>517525</xdr:colOff>
      <xdr:row>78</xdr:row>
      <xdr:rowOff>39029</xdr:rowOff>
    </xdr:to>
    <xdr:cxnSp macro="">
      <xdr:nvCxnSpPr>
        <xdr:cNvPr id="611" name="直線コネクタ 610"/>
        <xdr:cNvCxnSpPr/>
      </xdr:nvCxnSpPr>
      <xdr:spPr>
        <a:xfrm flipV="1">
          <a:off x="15481300" y="13409397"/>
          <a:ext cx="838200" cy="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89443</xdr:rowOff>
    </xdr:from>
    <xdr:ext cx="534377" cy="259045"/>
    <xdr:sp macro="" textlink="">
      <xdr:nvSpPr>
        <xdr:cNvPr id="612" name="公債費平均値テキスト"/>
        <xdr:cNvSpPr txBox="1"/>
      </xdr:nvSpPr>
      <xdr:spPr>
        <a:xfrm>
          <a:off x="16370300" y="13119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70,862</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66566</xdr:rowOff>
    </xdr:from>
    <xdr:to>
      <xdr:col>23</xdr:col>
      <xdr:colOff>568325</xdr:colOff>
      <xdr:row>77</xdr:row>
      <xdr:rowOff>168166</xdr:rowOff>
    </xdr:to>
    <xdr:sp macro="" textlink="">
      <xdr:nvSpPr>
        <xdr:cNvPr id="613" name="フローチャート : 判断 612"/>
        <xdr:cNvSpPr/>
      </xdr:nvSpPr>
      <xdr:spPr>
        <a:xfrm>
          <a:off x="162687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32094</xdr:rowOff>
    </xdr:from>
    <xdr:to>
      <xdr:col>22</xdr:col>
      <xdr:colOff>365125</xdr:colOff>
      <xdr:row>78</xdr:row>
      <xdr:rowOff>39029</xdr:rowOff>
    </xdr:to>
    <xdr:cxnSp macro="">
      <xdr:nvCxnSpPr>
        <xdr:cNvPr id="614" name="直線コネクタ 613"/>
        <xdr:cNvCxnSpPr/>
      </xdr:nvCxnSpPr>
      <xdr:spPr>
        <a:xfrm>
          <a:off x="14592300" y="13405194"/>
          <a:ext cx="889000" cy="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84686</xdr:rowOff>
    </xdr:from>
    <xdr:to>
      <xdr:col>22</xdr:col>
      <xdr:colOff>415925</xdr:colOff>
      <xdr:row>78</xdr:row>
      <xdr:rowOff>14836</xdr:rowOff>
    </xdr:to>
    <xdr:sp macro="" textlink="">
      <xdr:nvSpPr>
        <xdr:cNvPr id="615" name="フローチャート : 判断 614"/>
        <xdr:cNvSpPr/>
      </xdr:nvSpPr>
      <xdr:spPr>
        <a:xfrm>
          <a:off x="15430500" y="1328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31363</xdr:rowOff>
    </xdr:from>
    <xdr:ext cx="534377" cy="259045"/>
    <xdr:sp macro="" textlink="">
      <xdr:nvSpPr>
        <xdr:cNvPr id="616" name="テキスト ボックス 615"/>
        <xdr:cNvSpPr txBox="1"/>
      </xdr:nvSpPr>
      <xdr:spPr>
        <a:xfrm>
          <a:off x="15214111" y="1306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66,106</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31038</xdr:rowOff>
    </xdr:from>
    <xdr:to>
      <xdr:col>21</xdr:col>
      <xdr:colOff>161925</xdr:colOff>
      <xdr:row>78</xdr:row>
      <xdr:rowOff>32094</xdr:rowOff>
    </xdr:to>
    <xdr:cxnSp macro="">
      <xdr:nvCxnSpPr>
        <xdr:cNvPr id="617" name="直線コネクタ 616"/>
        <xdr:cNvCxnSpPr/>
      </xdr:nvCxnSpPr>
      <xdr:spPr>
        <a:xfrm>
          <a:off x="13703300" y="13404138"/>
          <a:ext cx="889000" cy="1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160810</xdr:rowOff>
    </xdr:from>
    <xdr:to>
      <xdr:col>21</xdr:col>
      <xdr:colOff>212725</xdr:colOff>
      <xdr:row>78</xdr:row>
      <xdr:rowOff>90960</xdr:rowOff>
    </xdr:to>
    <xdr:sp macro="" textlink="">
      <xdr:nvSpPr>
        <xdr:cNvPr id="618" name="フローチャート : 判断 617"/>
        <xdr:cNvSpPr/>
      </xdr:nvSpPr>
      <xdr:spPr>
        <a:xfrm>
          <a:off x="14541500" y="1336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82087</xdr:rowOff>
    </xdr:from>
    <xdr:ext cx="534377" cy="259045"/>
    <xdr:sp macro="" textlink="">
      <xdr:nvSpPr>
        <xdr:cNvPr id="619" name="テキスト ボックス 618"/>
        <xdr:cNvSpPr txBox="1"/>
      </xdr:nvSpPr>
      <xdr:spPr>
        <a:xfrm>
          <a:off x="14325111" y="1345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46,126</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30159</xdr:rowOff>
    </xdr:from>
    <xdr:to>
      <xdr:col>19</xdr:col>
      <xdr:colOff>644525</xdr:colOff>
      <xdr:row>78</xdr:row>
      <xdr:rowOff>31038</xdr:rowOff>
    </xdr:to>
    <xdr:cxnSp macro="">
      <xdr:nvCxnSpPr>
        <xdr:cNvPr id="620" name="直線コネクタ 619"/>
        <xdr:cNvCxnSpPr/>
      </xdr:nvCxnSpPr>
      <xdr:spPr>
        <a:xfrm>
          <a:off x="12814300" y="13403259"/>
          <a:ext cx="889000" cy="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158372</xdr:rowOff>
    </xdr:from>
    <xdr:to>
      <xdr:col>20</xdr:col>
      <xdr:colOff>9525</xdr:colOff>
      <xdr:row>78</xdr:row>
      <xdr:rowOff>88522</xdr:rowOff>
    </xdr:to>
    <xdr:sp macro="" textlink="">
      <xdr:nvSpPr>
        <xdr:cNvPr id="621" name="フローチャート : 判断 620"/>
        <xdr:cNvSpPr/>
      </xdr:nvSpPr>
      <xdr:spPr>
        <a:xfrm>
          <a:off x="13652500" y="13360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79649</xdr:rowOff>
    </xdr:from>
    <xdr:ext cx="534377" cy="259045"/>
    <xdr:sp macro="" textlink="">
      <xdr:nvSpPr>
        <xdr:cNvPr id="622" name="テキスト ボックス 621"/>
        <xdr:cNvSpPr txBox="1"/>
      </xdr:nvSpPr>
      <xdr:spPr>
        <a:xfrm>
          <a:off x="13436111" y="13452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46,766</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156043</xdr:rowOff>
    </xdr:from>
    <xdr:to>
      <xdr:col>18</xdr:col>
      <xdr:colOff>492125</xdr:colOff>
      <xdr:row>78</xdr:row>
      <xdr:rowOff>86193</xdr:rowOff>
    </xdr:to>
    <xdr:sp macro="" textlink="">
      <xdr:nvSpPr>
        <xdr:cNvPr id="623" name="フローチャート : 判断 622"/>
        <xdr:cNvSpPr/>
      </xdr:nvSpPr>
      <xdr:spPr>
        <a:xfrm>
          <a:off x="12763500" y="1335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77320</xdr:rowOff>
    </xdr:from>
    <xdr:ext cx="534377" cy="259045"/>
    <xdr:sp macro="" textlink="">
      <xdr:nvSpPr>
        <xdr:cNvPr id="624" name="テキスト ボックス 623"/>
        <xdr:cNvSpPr txBox="1"/>
      </xdr:nvSpPr>
      <xdr:spPr>
        <a:xfrm>
          <a:off x="12547111" y="13450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47,377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156947</xdr:rowOff>
    </xdr:from>
    <xdr:to>
      <xdr:col>23</xdr:col>
      <xdr:colOff>568325</xdr:colOff>
      <xdr:row>78</xdr:row>
      <xdr:rowOff>87097</xdr:rowOff>
    </xdr:to>
    <xdr:sp macro="" textlink="">
      <xdr:nvSpPr>
        <xdr:cNvPr id="630" name="円/楕円 629"/>
        <xdr:cNvSpPr/>
      </xdr:nvSpPr>
      <xdr:spPr>
        <a:xfrm>
          <a:off x="16268700" y="1335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71874</xdr:rowOff>
    </xdr:from>
    <xdr:ext cx="534377" cy="259045"/>
    <xdr:sp macro="" textlink="">
      <xdr:nvSpPr>
        <xdr:cNvPr id="631" name="公債費該当値テキスト"/>
        <xdr:cNvSpPr txBox="1"/>
      </xdr:nvSpPr>
      <xdr:spPr>
        <a:xfrm>
          <a:off x="16370300" y="1327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47,140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159679</xdr:rowOff>
    </xdr:from>
    <xdr:to>
      <xdr:col>22</xdr:col>
      <xdr:colOff>415925</xdr:colOff>
      <xdr:row>78</xdr:row>
      <xdr:rowOff>89829</xdr:rowOff>
    </xdr:to>
    <xdr:sp macro="" textlink="">
      <xdr:nvSpPr>
        <xdr:cNvPr id="632" name="円/楕円 631"/>
        <xdr:cNvSpPr/>
      </xdr:nvSpPr>
      <xdr:spPr>
        <a:xfrm>
          <a:off x="15430500" y="1336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80956</xdr:rowOff>
    </xdr:from>
    <xdr:ext cx="534377" cy="259045"/>
    <xdr:sp macro="" textlink="">
      <xdr:nvSpPr>
        <xdr:cNvPr id="633" name="テキスト ボックス 632"/>
        <xdr:cNvSpPr txBox="1"/>
      </xdr:nvSpPr>
      <xdr:spPr>
        <a:xfrm>
          <a:off x="15214111" y="13454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46,423</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152744</xdr:rowOff>
    </xdr:from>
    <xdr:to>
      <xdr:col>21</xdr:col>
      <xdr:colOff>212725</xdr:colOff>
      <xdr:row>78</xdr:row>
      <xdr:rowOff>82894</xdr:rowOff>
    </xdr:to>
    <xdr:sp macro="" textlink="">
      <xdr:nvSpPr>
        <xdr:cNvPr id="634" name="円/楕円 633"/>
        <xdr:cNvSpPr/>
      </xdr:nvSpPr>
      <xdr:spPr>
        <a:xfrm>
          <a:off x="14541500" y="1335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99421</xdr:rowOff>
    </xdr:from>
    <xdr:ext cx="534377" cy="259045"/>
    <xdr:sp macro="" textlink="">
      <xdr:nvSpPr>
        <xdr:cNvPr id="635" name="テキスト ボックス 634"/>
        <xdr:cNvSpPr txBox="1"/>
      </xdr:nvSpPr>
      <xdr:spPr>
        <a:xfrm>
          <a:off x="14325111" y="13129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48,243</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151688</xdr:rowOff>
    </xdr:from>
    <xdr:to>
      <xdr:col>20</xdr:col>
      <xdr:colOff>9525</xdr:colOff>
      <xdr:row>78</xdr:row>
      <xdr:rowOff>81838</xdr:rowOff>
    </xdr:to>
    <xdr:sp macro="" textlink="">
      <xdr:nvSpPr>
        <xdr:cNvPr id="636" name="円/楕円 635"/>
        <xdr:cNvSpPr/>
      </xdr:nvSpPr>
      <xdr:spPr>
        <a:xfrm>
          <a:off x="13652500" y="1335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98365</xdr:rowOff>
    </xdr:from>
    <xdr:ext cx="534377" cy="259045"/>
    <xdr:sp macro="" textlink="">
      <xdr:nvSpPr>
        <xdr:cNvPr id="637" name="テキスト ボックス 636"/>
        <xdr:cNvSpPr txBox="1"/>
      </xdr:nvSpPr>
      <xdr:spPr>
        <a:xfrm>
          <a:off x="13436111" y="13128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48,520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150809</xdr:rowOff>
    </xdr:from>
    <xdr:to>
      <xdr:col>18</xdr:col>
      <xdr:colOff>492125</xdr:colOff>
      <xdr:row>78</xdr:row>
      <xdr:rowOff>80959</xdr:rowOff>
    </xdr:to>
    <xdr:sp macro="" textlink="">
      <xdr:nvSpPr>
        <xdr:cNvPr id="638" name="円/楕円 637"/>
        <xdr:cNvSpPr/>
      </xdr:nvSpPr>
      <xdr:spPr>
        <a:xfrm>
          <a:off x="12763500" y="1335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97486</xdr:rowOff>
    </xdr:from>
    <xdr:ext cx="534377" cy="259045"/>
    <xdr:sp macro="" textlink="">
      <xdr:nvSpPr>
        <xdr:cNvPr id="639" name="テキスト ボックス 638"/>
        <xdr:cNvSpPr txBox="1"/>
      </xdr:nvSpPr>
      <xdr:spPr>
        <a:xfrm>
          <a:off x="12547111" y="13127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48,751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47,820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0" name="直線コネクタ 64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1" name="テキスト ボックス 65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2" name="直線コネクタ 65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3" name="テキスト ボックス 65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4" name="直線コネクタ 65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5" name="テキスト ボックス 65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6" name="直線コネクタ 65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7" name="テキスト ボックス 65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8" name="直線コネクタ 65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9" name="テキスト ボックス 65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0" name="直線コネクタ 65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1" name="テキスト ボックス 66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4956</xdr:rowOff>
    </xdr:from>
    <xdr:to>
      <xdr:col>23</xdr:col>
      <xdr:colOff>516889</xdr:colOff>
      <xdr:row>99</xdr:row>
      <xdr:rowOff>44306</xdr:rowOff>
    </xdr:to>
    <xdr:cxnSp macro="">
      <xdr:nvCxnSpPr>
        <xdr:cNvPr id="663" name="直線コネクタ 662"/>
        <xdr:cNvCxnSpPr/>
      </xdr:nvCxnSpPr>
      <xdr:spPr>
        <a:xfrm flipV="1">
          <a:off x="16317595" y="15606906"/>
          <a:ext cx="1269" cy="141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48133</xdr:rowOff>
    </xdr:from>
    <xdr:ext cx="313932" cy="259045"/>
    <xdr:sp macro="" textlink="">
      <xdr:nvSpPr>
        <xdr:cNvPr id="664" name="積立金最小値テキスト"/>
        <xdr:cNvSpPr txBox="1"/>
      </xdr:nvSpPr>
      <xdr:spPr>
        <a:xfrm>
          <a:off x="16370300" y="170216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428625</xdr:colOff>
      <xdr:row>99</xdr:row>
      <xdr:rowOff>44306</xdr:rowOff>
    </xdr:from>
    <xdr:to>
      <xdr:col>23</xdr:col>
      <xdr:colOff>606425</xdr:colOff>
      <xdr:row>99</xdr:row>
      <xdr:rowOff>44306</xdr:rowOff>
    </xdr:to>
    <xdr:cxnSp macro="">
      <xdr:nvCxnSpPr>
        <xdr:cNvPr id="665" name="直線コネクタ 664"/>
        <xdr:cNvCxnSpPr/>
      </xdr:nvCxnSpPr>
      <xdr:spPr>
        <a:xfrm>
          <a:off x="16230600" y="1701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123083</xdr:rowOff>
    </xdr:from>
    <xdr:ext cx="599010" cy="259045"/>
    <xdr:sp macro="" textlink="">
      <xdr:nvSpPr>
        <xdr:cNvPr id="666" name="積立金最大値テキスト"/>
        <xdr:cNvSpPr txBox="1"/>
      </xdr:nvSpPr>
      <xdr:spPr>
        <a:xfrm>
          <a:off x="16370300" y="1538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185,183</a:t>
          </a:r>
          <a:endParaRPr kumimoji="1" lang="ja-JP" altLang="en-US" sz="1000" b="1">
            <a:latin typeface="ＭＳ Ｐゴシック"/>
          </a:endParaRPr>
        </a:p>
      </xdr:txBody>
    </xdr:sp>
    <xdr:clientData/>
  </xdr:oneCellAnchor>
  <xdr:twoCellAnchor>
    <xdr:from>
      <xdr:col>23</xdr:col>
      <xdr:colOff>428625</xdr:colOff>
      <xdr:row>91</xdr:row>
      <xdr:rowOff>4956</xdr:rowOff>
    </xdr:from>
    <xdr:to>
      <xdr:col>23</xdr:col>
      <xdr:colOff>606425</xdr:colOff>
      <xdr:row>91</xdr:row>
      <xdr:rowOff>4956</xdr:rowOff>
    </xdr:to>
    <xdr:cxnSp macro="">
      <xdr:nvCxnSpPr>
        <xdr:cNvPr id="667" name="直線コネクタ 666"/>
        <xdr:cNvCxnSpPr/>
      </xdr:nvCxnSpPr>
      <xdr:spPr>
        <a:xfrm>
          <a:off x="16230600" y="1560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2586</xdr:rowOff>
    </xdr:from>
    <xdr:to>
      <xdr:col>23</xdr:col>
      <xdr:colOff>517525</xdr:colOff>
      <xdr:row>98</xdr:row>
      <xdr:rowOff>70427</xdr:rowOff>
    </xdr:to>
    <xdr:cxnSp macro="">
      <xdr:nvCxnSpPr>
        <xdr:cNvPr id="668" name="直線コネクタ 667"/>
        <xdr:cNvCxnSpPr/>
      </xdr:nvCxnSpPr>
      <xdr:spPr>
        <a:xfrm>
          <a:off x="15481300" y="16804686"/>
          <a:ext cx="838200" cy="67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27119</xdr:rowOff>
    </xdr:from>
    <xdr:ext cx="534377" cy="259045"/>
    <xdr:sp macro="" textlink="">
      <xdr:nvSpPr>
        <xdr:cNvPr id="669" name="積立金平均値テキスト"/>
        <xdr:cNvSpPr txBox="1"/>
      </xdr:nvSpPr>
      <xdr:spPr>
        <a:xfrm>
          <a:off x="16370300" y="16657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21,110</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4242</xdr:rowOff>
    </xdr:from>
    <xdr:to>
      <xdr:col>23</xdr:col>
      <xdr:colOff>568325</xdr:colOff>
      <xdr:row>98</xdr:row>
      <xdr:rowOff>105842</xdr:rowOff>
    </xdr:to>
    <xdr:sp macro="" textlink="">
      <xdr:nvSpPr>
        <xdr:cNvPr id="670" name="フローチャート : 判断 669"/>
        <xdr:cNvSpPr/>
      </xdr:nvSpPr>
      <xdr:spPr>
        <a:xfrm>
          <a:off x="162687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153096</xdr:rowOff>
    </xdr:from>
    <xdr:to>
      <xdr:col>22</xdr:col>
      <xdr:colOff>365125</xdr:colOff>
      <xdr:row>98</xdr:row>
      <xdr:rowOff>2586</xdr:rowOff>
    </xdr:to>
    <xdr:cxnSp macro="">
      <xdr:nvCxnSpPr>
        <xdr:cNvPr id="671" name="直線コネクタ 670"/>
        <xdr:cNvCxnSpPr/>
      </xdr:nvCxnSpPr>
      <xdr:spPr>
        <a:xfrm>
          <a:off x="14592300" y="16783746"/>
          <a:ext cx="889000" cy="20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163592</xdr:rowOff>
    </xdr:from>
    <xdr:to>
      <xdr:col>22</xdr:col>
      <xdr:colOff>415925</xdr:colOff>
      <xdr:row>98</xdr:row>
      <xdr:rowOff>93742</xdr:rowOff>
    </xdr:to>
    <xdr:sp macro="" textlink="">
      <xdr:nvSpPr>
        <xdr:cNvPr id="672" name="フローチャート : 判断 671"/>
        <xdr:cNvSpPr/>
      </xdr:nvSpPr>
      <xdr:spPr>
        <a:xfrm>
          <a:off x="15430500" y="1679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84869</xdr:rowOff>
    </xdr:from>
    <xdr:ext cx="534377" cy="259045"/>
    <xdr:sp macro="" textlink="">
      <xdr:nvSpPr>
        <xdr:cNvPr id="673" name="テキスト ボックス 672"/>
        <xdr:cNvSpPr txBox="1"/>
      </xdr:nvSpPr>
      <xdr:spPr>
        <a:xfrm>
          <a:off x="15214111" y="1688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153096</xdr:rowOff>
    </xdr:from>
    <xdr:to>
      <xdr:col>21</xdr:col>
      <xdr:colOff>161925</xdr:colOff>
      <xdr:row>98</xdr:row>
      <xdr:rowOff>19349</xdr:rowOff>
    </xdr:to>
    <xdr:cxnSp macro="">
      <xdr:nvCxnSpPr>
        <xdr:cNvPr id="674" name="直線コネクタ 673"/>
        <xdr:cNvCxnSpPr/>
      </xdr:nvCxnSpPr>
      <xdr:spPr>
        <a:xfrm flipV="1">
          <a:off x="13703300" y="16783746"/>
          <a:ext cx="889000" cy="37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25067</xdr:rowOff>
    </xdr:from>
    <xdr:to>
      <xdr:col>21</xdr:col>
      <xdr:colOff>212725</xdr:colOff>
      <xdr:row>98</xdr:row>
      <xdr:rowOff>126667</xdr:rowOff>
    </xdr:to>
    <xdr:sp macro="" textlink="">
      <xdr:nvSpPr>
        <xdr:cNvPr id="675" name="フローチャート : 判断 674"/>
        <xdr:cNvSpPr/>
      </xdr:nvSpPr>
      <xdr:spPr>
        <a:xfrm>
          <a:off x="14541500" y="16827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117794</xdr:rowOff>
    </xdr:from>
    <xdr:ext cx="534377" cy="259045"/>
    <xdr:sp macro="" textlink="">
      <xdr:nvSpPr>
        <xdr:cNvPr id="676" name="テキスト ボックス 675"/>
        <xdr:cNvSpPr txBox="1"/>
      </xdr:nvSpPr>
      <xdr:spPr>
        <a:xfrm>
          <a:off x="14325111" y="16919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18,377</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170050</xdr:rowOff>
    </xdr:from>
    <xdr:to>
      <xdr:col>19</xdr:col>
      <xdr:colOff>644525</xdr:colOff>
      <xdr:row>98</xdr:row>
      <xdr:rowOff>19349</xdr:rowOff>
    </xdr:to>
    <xdr:cxnSp macro="">
      <xdr:nvCxnSpPr>
        <xdr:cNvPr id="677" name="直線コネクタ 676"/>
        <xdr:cNvCxnSpPr/>
      </xdr:nvCxnSpPr>
      <xdr:spPr>
        <a:xfrm>
          <a:off x="12814300" y="16800700"/>
          <a:ext cx="889000" cy="20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33441</xdr:rowOff>
    </xdr:from>
    <xdr:to>
      <xdr:col>20</xdr:col>
      <xdr:colOff>9525</xdr:colOff>
      <xdr:row>98</xdr:row>
      <xdr:rowOff>135041</xdr:rowOff>
    </xdr:to>
    <xdr:sp macro="" textlink="">
      <xdr:nvSpPr>
        <xdr:cNvPr id="678" name="フローチャート : 判断 677"/>
        <xdr:cNvSpPr/>
      </xdr:nvSpPr>
      <xdr:spPr>
        <a:xfrm>
          <a:off x="13652500" y="168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126168</xdr:rowOff>
    </xdr:from>
    <xdr:ext cx="534377" cy="259045"/>
    <xdr:sp macro="" textlink="">
      <xdr:nvSpPr>
        <xdr:cNvPr id="679" name="テキスト ボックス 678"/>
        <xdr:cNvSpPr txBox="1"/>
      </xdr:nvSpPr>
      <xdr:spPr>
        <a:xfrm>
          <a:off x="13436111" y="1692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17,278</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39066</xdr:rowOff>
    </xdr:from>
    <xdr:to>
      <xdr:col>18</xdr:col>
      <xdr:colOff>492125</xdr:colOff>
      <xdr:row>98</xdr:row>
      <xdr:rowOff>140666</xdr:rowOff>
    </xdr:to>
    <xdr:sp macro="" textlink="">
      <xdr:nvSpPr>
        <xdr:cNvPr id="680" name="フローチャート : 判断 679"/>
        <xdr:cNvSpPr/>
      </xdr:nvSpPr>
      <xdr:spPr>
        <a:xfrm>
          <a:off x="12763500" y="1684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131793</xdr:rowOff>
    </xdr:from>
    <xdr:ext cx="534377" cy="259045"/>
    <xdr:sp macro="" textlink="">
      <xdr:nvSpPr>
        <xdr:cNvPr id="681" name="テキスト ボックス 680"/>
        <xdr:cNvSpPr txBox="1"/>
      </xdr:nvSpPr>
      <xdr:spPr>
        <a:xfrm>
          <a:off x="12547111" y="1693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16,540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2" name="テキスト ボックス 68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3" name="テキスト ボックス 68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4" name="テキスト ボックス 68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5" name="テキスト ボックス 68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6" name="テキスト ボックス 68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19627</xdr:rowOff>
    </xdr:from>
    <xdr:to>
      <xdr:col>23</xdr:col>
      <xdr:colOff>568325</xdr:colOff>
      <xdr:row>98</xdr:row>
      <xdr:rowOff>121227</xdr:rowOff>
    </xdr:to>
    <xdr:sp macro="" textlink="">
      <xdr:nvSpPr>
        <xdr:cNvPr id="687" name="円/楕円 686"/>
        <xdr:cNvSpPr/>
      </xdr:nvSpPr>
      <xdr:spPr>
        <a:xfrm>
          <a:off x="16268700" y="1682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169504</xdr:rowOff>
    </xdr:from>
    <xdr:ext cx="534377" cy="259045"/>
    <xdr:sp macro="" textlink="">
      <xdr:nvSpPr>
        <xdr:cNvPr id="688" name="積立金該当値テキスト"/>
        <xdr:cNvSpPr txBox="1"/>
      </xdr:nvSpPr>
      <xdr:spPr>
        <a:xfrm>
          <a:off x="16370300" y="16800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19,091</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123236</xdr:rowOff>
    </xdr:from>
    <xdr:to>
      <xdr:col>22</xdr:col>
      <xdr:colOff>415925</xdr:colOff>
      <xdr:row>98</xdr:row>
      <xdr:rowOff>53386</xdr:rowOff>
    </xdr:to>
    <xdr:sp macro="" textlink="">
      <xdr:nvSpPr>
        <xdr:cNvPr id="689" name="円/楕円 688"/>
        <xdr:cNvSpPr/>
      </xdr:nvSpPr>
      <xdr:spPr>
        <a:xfrm>
          <a:off x="15430500" y="1675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69913</xdr:rowOff>
    </xdr:from>
    <xdr:ext cx="534377" cy="259045"/>
    <xdr:sp macro="" textlink="">
      <xdr:nvSpPr>
        <xdr:cNvPr id="690" name="テキスト ボックス 689"/>
        <xdr:cNvSpPr txBox="1"/>
      </xdr:nvSpPr>
      <xdr:spPr>
        <a:xfrm>
          <a:off x="15214111" y="16529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27,994</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102296</xdr:rowOff>
    </xdr:from>
    <xdr:to>
      <xdr:col>21</xdr:col>
      <xdr:colOff>212725</xdr:colOff>
      <xdr:row>98</xdr:row>
      <xdr:rowOff>32446</xdr:rowOff>
    </xdr:to>
    <xdr:sp macro="" textlink="">
      <xdr:nvSpPr>
        <xdr:cNvPr id="691" name="円/楕円 690"/>
        <xdr:cNvSpPr/>
      </xdr:nvSpPr>
      <xdr:spPr>
        <a:xfrm>
          <a:off x="14541500" y="1673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48973</xdr:rowOff>
    </xdr:from>
    <xdr:ext cx="534377" cy="259045"/>
    <xdr:sp macro="" textlink="">
      <xdr:nvSpPr>
        <xdr:cNvPr id="692" name="テキスト ボックス 691"/>
        <xdr:cNvSpPr txBox="1"/>
      </xdr:nvSpPr>
      <xdr:spPr>
        <a:xfrm>
          <a:off x="14325111" y="1650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30,742</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139999</xdr:rowOff>
    </xdr:from>
    <xdr:to>
      <xdr:col>20</xdr:col>
      <xdr:colOff>9525</xdr:colOff>
      <xdr:row>98</xdr:row>
      <xdr:rowOff>70149</xdr:rowOff>
    </xdr:to>
    <xdr:sp macro="" textlink="">
      <xdr:nvSpPr>
        <xdr:cNvPr id="693" name="円/楕円 692"/>
        <xdr:cNvSpPr/>
      </xdr:nvSpPr>
      <xdr:spPr>
        <a:xfrm>
          <a:off x="13652500" y="1677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86676</xdr:rowOff>
    </xdr:from>
    <xdr:ext cx="534377" cy="259045"/>
    <xdr:sp macro="" textlink="">
      <xdr:nvSpPr>
        <xdr:cNvPr id="694" name="テキスト ボックス 693"/>
        <xdr:cNvSpPr txBox="1"/>
      </xdr:nvSpPr>
      <xdr:spPr>
        <a:xfrm>
          <a:off x="13436111" y="16545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25,794</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119250</xdr:rowOff>
    </xdr:from>
    <xdr:to>
      <xdr:col>18</xdr:col>
      <xdr:colOff>492125</xdr:colOff>
      <xdr:row>98</xdr:row>
      <xdr:rowOff>49400</xdr:rowOff>
    </xdr:to>
    <xdr:sp macro="" textlink="">
      <xdr:nvSpPr>
        <xdr:cNvPr id="695" name="円/楕円 694"/>
        <xdr:cNvSpPr/>
      </xdr:nvSpPr>
      <xdr:spPr>
        <a:xfrm>
          <a:off x="12763500" y="1674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65927</xdr:rowOff>
    </xdr:from>
    <xdr:ext cx="534377" cy="259045"/>
    <xdr:sp macro="" textlink="">
      <xdr:nvSpPr>
        <xdr:cNvPr id="696" name="テキスト ボックス 695"/>
        <xdr:cNvSpPr txBox="1"/>
      </xdr:nvSpPr>
      <xdr:spPr>
        <a:xfrm>
          <a:off x="12547111" y="1652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28,517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7" name="正方形/長方形 69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8" name="正方形/長方形 69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9" name="正方形/長方形 69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0" name="正方形/長方形 69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1" name="正方形/長方形 70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2" name="正方形/長方形 70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3" name="正方形/長方形 70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4" name="正方形/長方形 70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5" name="テキスト ボックス 70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6" name="直線コネクタ 70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7" name="直線コネクタ 70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8" name="テキスト ボックス 70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9" name="直線コネクタ 70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0" name="テキスト ボックス 70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1" name="直線コネクタ 71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2" name="テキスト ボックス 71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3" name="直線コネクタ 71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4" name="テキスト ボックス 71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5" name="直線コネクタ 71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6" name="テキスト ボックス 71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7" name="直線コネクタ 71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18" name="テキスト ボックス 717"/>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19933</xdr:rowOff>
    </xdr:from>
    <xdr:to>
      <xdr:col>32</xdr:col>
      <xdr:colOff>186689</xdr:colOff>
      <xdr:row>39</xdr:row>
      <xdr:rowOff>44450</xdr:rowOff>
    </xdr:to>
    <xdr:cxnSp macro="">
      <xdr:nvCxnSpPr>
        <xdr:cNvPr id="720" name="直線コネクタ 719"/>
        <xdr:cNvCxnSpPr/>
      </xdr:nvCxnSpPr>
      <xdr:spPr>
        <a:xfrm flipV="1">
          <a:off x="22159595" y="5334883"/>
          <a:ext cx="1269" cy="1396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61968</xdr:rowOff>
    </xdr:from>
    <xdr:ext cx="249299" cy="259045"/>
    <xdr:sp macro="" textlink="">
      <xdr:nvSpPr>
        <xdr:cNvPr id="721" name="投資及び出資金最小値テキスト"/>
        <xdr:cNvSpPr txBox="1"/>
      </xdr:nvSpPr>
      <xdr:spPr>
        <a:xfrm>
          <a:off x="22212300" y="6748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2" name="直線コネクタ 72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138060</xdr:rowOff>
    </xdr:from>
    <xdr:ext cx="534377" cy="259045"/>
    <xdr:sp macro="" textlink="">
      <xdr:nvSpPr>
        <xdr:cNvPr id="723" name="投資及び出資金最大値テキスト"/>
        <xdr:cNvSpPr txBox="1"/>
      </xdr:nvSpPr>
      <xdr:spPr>
        <a:xfrm>
          <a:off x="22212300" y="511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73,287</a:t>
          </a:r>
          <a:endParaRPr kumimoji="1" lang="ja-JP" altLang="en-US" sz="1000" b="1">
            <a:latin typeface="ＭＳ Ｐゴシック"/>
          </a:endParaRPr>
        </a:p>
      </xdr:txBody>
    </xdr:sp>
    <xdr:clientData/>
  </xdr:oneCellAnchor>
  <xdr:twoCellAnchor>
    <xdr:from>
      <xdr:col>32</xdr:col>
      <xdr:colOff>98425</xdr:colOff>
      <xdr:row>31</xdr:row>
      <xdr:rowOff>19933</xdr:rowOff>
    </xdr:from>
    <xdr:to>
      <xdr:col>32</xdr:col>
      <xdr:colOff>276225</xdr:colOff>
      <xdr:row>31</xdr:row>
      <xdr:rowOff>19933</xdr:rowOff>
    </xdr:to>
    <xdr:cxnSp macro="">
      <xdr:nvCxnSpPr>
        <xdr:cNvPr id="724" name="直線コネクタ 723"/>
        <xdr:cNvCxnSpPr/>
      </xdr:nvCxnSpPr>
      <xdr:spPr>
        <a:xfrm>
          <a:off x="22072600" y="5334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163837</xdr:rowOff>
    </xdr:from>
    <xdr:to>
      <xdr:col>32</xdr:col>
      <xdr:colOff>187325</xdr:colOff>
      <xdr:row>39</xdr:row>
      <xdr:rowOff>997</xdr:rowOff>
    </xdr:to>
    <xdr:cxnSp macro="">
      <xdr:nvCxnSpPr>
        <xdr:cNvPr id="725" name="直線コネクタ 724"/>
        <xdr:cNvCxnSpPr/>
      </xdr:nvCxnSpPr>
      <xdr:spPr>
        <a:xfrm flipV="1">
          <a:off x="21323300" y="6678937"/>
          <a:ext cx="838200" cy="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106418</xdr:rowOff>
    </xdr:from>
    <xdr:ext cx="469744" cy="259045"/>
    <xdr:sp macro="" textlink="">
      <xdr:nvSpPr>
        <xdr:cNvPr id="726" name="投資及び出資金平均値テキスト"/>
        <xdr:cNvSpPr txBox="1"/>
      </xdr:nvSpPr>
      <xdr:spPr>
        <a:xfrm>
          <a:off x="22212300" y="6621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127991</xdr:rowOff>
    </xdr:from>
    <xdr:to>
      <xdr:col>32</xdr:col>
      <xdr:colOff>238125</xdr:colOff>
      <xdr:row>39</xdr:row>
      <xdr:rowOff>58141</xdr:rowOff>
    </xdr:to>
    <xdr:sp macro="" textlink="">
      <xdr:nvSpPr>
        <xdr:cNvPr id="727" name="フローチャート : 判断 726"/>
        <xdr:cNvSpPr/>
      </xdr:nvSpPr>
      <xdr:spPr>
        <a:xfrm>
          <a:off x="221107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997</xdr:rowOff>
    </xdr:from>
    <xdr:to>
      <xdr:col>31</xdr:col>
      <xdr:colOff>34925</xdr:colOff>
      <xdr:row>39</xdr:row>
      <xdr:rowOff>5550</xdr:rowOff>
    </xdr:to>
    <xdr:cxnSp macro="">
      <xdr:nvCxnSpPr>
        <xdr:cNvPr id="728" name="直線コネクタ 727"/>
        <xdr:cNvCxnSpPr/>
      </xdr:nvCxnSpPr>
      <xdr:spPr>
        <a:xfrm flipV="1">
          <a:off x="20434300" y="6687547"/>
          <a:ext cx="889000" cy="4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111131</xdr:rowOff>
    </xdr:from>
    <xdr:to>
      <xdr:col>31</xdr:col>
      <xdr:colOff>85725</xdr:colOff>
      <xdr:row>39</xdr:row>
      <xdr:rowOff>41281</xdr:rowOff>
    </xdr:to>
    <xdr:sp macro="" textlink="">
      <xdr:nvSpPr>
        <xdr:cNvPr id="729" name="フローチャート : 判断 728"/>
        <xdr:cNvSpPr/>
      </xdr:nvSpPr>
      <xdr:spPr>
        <a:xfrm>
          <a:off x="21272500" y="662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57808</xdr:rowOff>
    </xdr:from>
    <xdr:ext cx="469744" cy="259045"/>
    <xdr:sp macro="" textlink="">
      <xdr:nvSpPr>
        <xdr:cNvPr id="730" name="テキスト ボックス 729"/>
        <xdr:cNvSpPr txBox="1"/>
      </xdr:nvSpPr>
      <xdr:spPr>
        <a:xfrm>
          <a:off x="21088427" y="6401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5550</xdr:rowOff>
    </xdr:from>
    <xdr:to>
      <xdr:col>29</xdr:col>
      <xdr:colOff>517525</xdr:colOff>
      <xdr:row>39</xdr:row>
      <xdr:rowOff>16732</xdr:rowOff>
    </xdr:to>
    <xdr:cxnSp macro="">
      <xdr:nvCxnSpPr>
        <xdr:cNvPr id="731" name="直線コネクタ 730"/>
        <xdr:cNvCxnSpPr/>
      </xdr:nvCxnSpPr>
      <xdr:spPr>
        <a:xfrm flipV="1">
          <a:off x="19545300" y="6692100"/>
          <a:ext cx="889000" cy="1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133934</xdr:rowOff>
    </xdr:from>
    <xdr:to>
      <xdr:col>29</xdr:col>
      <xdr:colOff>568325</xdr:colOff>
      <xdr:row>39</xdr:row>
      <xdr:rowOff>64084</xdr:rowOff>
    </xdr:to>
    <xdr:sp macro="" textlink="">
      <xdr:nvSpPr>
        <xdr:cNvPr id="732" name="フローチャート : 判断 731"/>
        <xdr:cNvSpPr/>
      </xdr:nvSpPr>
      <xdr:spPr>
        <a:xfrm>
          <a:off x="20383500" y="6649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55211</xdr:rowOff>
    </xdr:from>
    <xdr:ext cx="469744" cy="259045"/>
    <xdr:sp macro="" textlink="">
      <xdr:nvSpPr>
        <xdr:cNvPr id="733" name="テキスト ボックス 732"/>
        <xdr:cNvSpPr txBox="1"/>
      </xdr:nvSpPr>
      <xdr:spPr>
        <a:xfrm>
          <a:off x="20199427" y="6741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8960</xdr:rowOff>
    </xdr:from>
    <xdr:to>
      <xdr:col>28</xdr:col>
      <xdr:colOff>314325</xdr:colOff>
      <xdr:row>39</xdr:row>
      <xdr:rowOff>16732</xdr:rowOff>
    </xdr:to>
    <xdr:cxnSp macro="">
      <xdr:nvCxnSpPr>
        <xdr:cNvPr id="734" name="直線コネクタ 733"/>
        <xdr:cNvCxnSpPr/>
      </xdr:nvCxnSpPr>
      <xdr:spPr>
        <a:xfrm>
          <a:off x="18656300" y="6695510"/>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138354</xdr:rowOff>
    </xdr:from>
    <xdr:to>
      <xdr:col>28</xdr:col>
      <xdr:colOff>365125</xdr:colOff>
      <xdr:row>39</xdr:row>
      <xdr:rowOff>68504</xdr:rowOff>
    </xdr:to>
    <xdr:sp macro="" textlink="">
      <xdr:nvSpPr>
        <xdr:cNvPr id="735" name="フローチャート : 判断 734"/>
        <xdr:cNvSpPr/>
      </xdr:nvSpPr>
      <xdr:spPr>
        <a:xfrm>
          <a:off x="19494500" y="665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59631</xdr:rowOff>
    </xdr:from>
    <xdr:ext cx="469744" cy="259045"/>
    <xdr:sp macro="" textlink="">
      <xdr:nvSpPr>
        <xdr:cNvPr id="736" name="テキスト ボックス 735"/>
        <xdr:cNvSpPr txBox="1"/>
      </xdr:nvSpPr>
      <xdr:spPr>
        <a:xfrm>
          <a:off x="19310427" y="6746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136201</xdr:rowOff>
    </xdr:from>
    <xdr:to>
      <xdr:col>27</xdr:col>
      <xdr:colOff>161925</xdr:colOff>
      <xdr:row>39</xdr:row>
      <xdr:rowOff>66351</xdr:rowOff>
    </xdr:to>
    <xdr:sp macro="" textlink="">
      <xdr:nvSpPr>
        <xdr:cNvPr id="737" name="フローチャート : 判断 736"/>
        <xdr:cNvSpPr/>
      </xdr:nvSpPr>
      <xdr:spPr>
        <a:xfrm>
          <a:off x="18605500" y="66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57478</xdr:rowOff>
    </xdr:from>
    <xdr:ext cx="469744" cy="259045"/>
    <xdr:sp macro="" textlink="">
      <xdr:nvSpPr>
        <xdr:cNvPr id="738" name="テキスト ボックス 737"/>
        <xdr:cNvSpPr txBox="1"/>
      </xdr:nvSpPr>
      <xdr:spPr>
        <a:xfrm>
          <a:off x="18421427" y="6744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9" name="テキスト ボックス 73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0" name="テキスト ボックス 73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1" name="テキスト ボックス 74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2" name="テキスト ボックス 74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3" name="テキスト ボックス 74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113037</xdr:rowOff>
    </xdr:from>
    <xdr:to>
      <xdr:col>32</xdr:col>
      <xdr:colOff>238125</xdr:colOff>
      <xdr:row>39</xdr:row>
      <xdr:rowOff>43187</xdr:rowOff>
    </xdr:to>
    <xdr:sp macro="" textlink="">
      <xdr:nvSpPr>
        <xdr:cNvPr id="744" name="円/楕円 743"/>
        <xdr:cNvSpPr/>
      </xdr:nvSpPr>
      <xdr:spPr>
        <a:xfrm>
          <a:off x="22110700" y="662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72414</xdr:rowOff>
    </xdr:from>
    <xdr:ext cx="469744" cy="259045"/>
    <xdr:sp macro="" textlink="">
      <xdr:nvSpPr>
        <xdr:cNvPr id="745" name="投資及び出資金該当値テキスト"/>
        <xdr:cNvSpPr txBox="1"/>
      </xdr:nvSpPr>
      <xdr:spPr>
        <a:xfrm>
          <a:off x="22212300" y="641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2,733</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121647</xdr:rowOff>
    </xdr:from>
    <xdr:to>
      <xdr:col>31</xdr:col>
      <xdr:colOff>85725</xdr:colOff>
      <xdr:row>39</xdr:row>
      <xdr:rowOff>51797</xdr:rowOff>
    </xdr:to>
    <xdr:sp macro="" textlink="">
      <xdr:nvSpPr>
        <xdr:cNvPr id="746" name="円/楕円 745"/>
        <xdr:cNvSpPr/>
      </xdr:nvSpPr>
      <xdr:spPr>
        <a:xfrm>
          <a:off x="21272500" y="663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39</xdr:row>
      <xdr:rowOff>42924</xdr:rowOff>
    </xdr:from>
    <xdr:ext cx="469744" cy="259045"/>
    <xdr:sp macro="" textlink="">
      <xdr:nvSpPr>
        <xdr:cNvPr id="747" name="テキスト ボックス 746"/>
        <xdr:cNvSpPr txBox="1"/>
      </xdr:nvSpPr>
      <xdr:spPr>
        <a:xfrm>
          <a:off x="21088427" y="6729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2,281</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126200</xdr:rowOff>
    </xdr:from>
    <xdr:to>
      <xdr:col>29</xdr:col>
      <xdr:colOff>568325</xdr:colOff>
      <xdr:row>39</xdr:row>
      <xdr:rowOff>56350</xdr:rowOff>
    </xdr:to>
    <xdr:sp macro="" textlink="">
      <xdr:nvSpPr>
        <xdr:cNvPr id="748" name="円/楕円 747"/>
        <xdr:cNvSpPr/>
      </xdr:nvSpPr>
      <xdr:spPr>
        <a:xfrm>
          <a:off x="20383500" y="664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72877</xdr:rowOff>
    </xdr:from>
    <xdr:ext cx="469744" cy="259045"/>
    <xdr:sp macro="" textlink="">
      <xdr:nvSpPr>
        <xdr:cNvPr id="749" name="テキスト ボックス 748"/>
        <xdr:cNvSpPr txBox="1"/>
      </xdr:nvSpPr>
      <xdr:spPr>
        <a:xfrm>
          <a:off x="20199427" y="641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2,042</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137382</xdr:rowOff>
    </xdr:from>
    <xdr:to>
      <xdr:col>28</xdr:col>
      <xdr:colOff>365125</xdr:colOff>
      <xdr:row>39</xdr:row>
      <xdr:rowOff>67532</xdr:rowOff>
    </xdr:to>
    <xdr:sp macro="" textlink="">
      <xdr:nvSpPr>
        <xdr:cNvPr id="750" name="円/楕円 749"/>
        <xdr:cNvSpPr/>
      </xdr:nvSpPr>
      <xdr:spPr>
        <a:xfrm>
          <a:off x="19494500" y="665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84059</xdr:rowOff>
    </xdr:from>
    <xdr:ext cx="469744" cy="259045"/>
    <xdr:sp macro="" textlink="">
      <xdr:nvSpPr>
        <xdr:cNvPr id="751" name="テキスト ボックス 750"/>
        <xdr:cNvSpPr txBox="1"/>
      </xdr:nvSpPr>
      <xdr:spPr>
        <a:xfrm>
          <a:off x="19310427" y="642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1,455</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129610</xdr:rowOff>
    </xdr:from>
    <xdr:to>
      <xdr:col>27</xdr:col>
      <xdr:colOff>161925</xdr:colOff>
      <xdr:row>39</xdr:row>
      <xdr:rowOff>59760</xdr:rowOff>
    </xdr:to>
    <xdr:sp macro="" textlink="">
      <xdr:nvSpPr>
        <xdr:cNvPr id="752" name="円/楕円 751"/>
        <xdr:cNvSpPr/>
      </xdr:nvSpPr>
      <xdr:spPr>
        <a:xfrm>
          <a:off x="18605500" y="664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76287</xdr:rowOff>
    </xdr:from>
    <xdr:ext cx="469744" cy="259045"/>
    <xdr:sp macro="" textlink="">
      <xdr:nvSpPr>
        <xdr:cNvPr id="753" name="テキスト ボックス 752"/>
        <xdr:cNvSpPr txBox="1"/>
      </xdr:nvSpPr>
      <xdr:spPr>
        <a:xfrm>
          <a:off x="18421427" y="641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4" name="正方形/長方形 75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5" name="正方形/長方形 75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6" name="正方形/長方形 75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7" name="正方形/長方形 75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8" name="正方形/長方形 75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9" name="正方形/長方形 75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0" name="正方形/長方形 75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1" name="正方形/長方形 76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2" name="テキスト ボックス 76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3" name="直線コネクタ 76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4" name="直線コネクタ 76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5" name="テキスト ボックス 76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6" name="直線コネクタ 76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7" name="テキスト ボックス 76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8" name="直線コネクタ 76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9" name="テキスト ボックス 76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0" name="直線コネクタ 76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1" name="テキスト ボックス 77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2" name="直線コネクタ 77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3" name="テキスト ボックス 77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4" name="直線コネクタ 77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5" name="テキスト ボックス 77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126474</xdr:rowOff>
    </xdr:from>
    <xdr:to>
      <xdr:col>32</xdr:col>
      <xdr:colOff>186689</xdr:colOff>
      <xdr:row>59</xdr:row>
      <xdr:rowOff>98878</xdr:rowOff>
    </xdr:to>
    <xdr:cxnSp macro="">
      <xdr:nvCxnSpPr>
        <xdr:cNvPr id="779" name="直線コネクタ 778"/>
        <xdr:cNvCxnSpPr/>
      </xdr:nvCxnSpPr>
      <xdr:spPr>
        <a:xfrm flipV="1">
          <a:off x="22159595" y="8698974"/>
          <a:ext cx="1269" cy="1515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1" name="直線コネクタ 78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73151</xdr:rowOff>
    </xdr:from>
    <xdr:ext cx="534377" cy="259045"/>
    <xdr:sp macro="" textlink="">
      <xdr:nvSpPr>
        <xdr:cNvPr id="782" name="貸付金最大値テキスト"/>
        <xdr:cNvSpPr txBox="1"/>
      </xdr:nvSpPr>
      <xdr:spPr>
        <a:xfrm>
          <a:off x="22212300" y="847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46,405</a:t>
          </a:r>
          <a:endParaRPr kumimoji="1" lang="ja-JP" altLang="en-US" sz="1000" b="1">
            <a:latin typeface="ＭＳ Ｐゴシック"/>
          </a:endParaRPr>
        </a:p>
      </xdr:txBody>
    </xdr:sp>
    <xdr:clientData/>
  </xdr:oneCellAnchor>
  <xdr:twoCellAnchor>
    <xdr:from>
      <xdr:col>32</xdr:col>
      <xdr:colOff>98425</xdr:colOff>
      <xdr:row>50</xdr:row>
      <xdr:rowOff>126474</xdr:rowOff>
    </xdr:from>
    <xdr:to>
      <xdr:col>32</xdr:col>
      <xdr:colOff>276225</xdr:colOff>
      <xdr:row>50</xdr:row>
      <xdr:rowOff>126474</xdr:rowOff>
    </xdr:to>
    <xdr:cxnSp macro="">
      <xdr:nvCxnSpPr>
        <xdr:cNvPr id="783" name="直線コネクタ 782"/>
        <xdr:cNvCxnSpPr/>
      </xdr:nvCxnSpPr>
      <xdr:spPr>
        <a:xfrm>
          <a:off x="22072600" y="869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168895</xdr:rowOff>
    </xdr:from>
    <xdr:to>
      <xdr:col>32</xdr:col>
      <xdr:colOff>187325</xdr:colOff>
      <xdr:row>58</xdr:row>
      <xdr:rowOff>60016</xdr:rowOff>
    </xdr:to>
    <xdr:cxnSp macro="">
      <xdr:nvCxnSpPr>
        <xdr:cNvPr id="784" name="直線コネクタ 783"/>
        <xdr:cNvCxnSpPr/>
      </xdr:nvCxnSpPr>
      <xdr:spPr>
        <a:xfrm>
          <a:off x="21323300" y="9941545"/>
          <a:ext cx="838200" cy="62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9001</xdr:rowOff>
    </xdr:from>
    <xdr:ext cx="469744" cy="259045"/>
    <xdr:sp macro="" textlink="">
      <xdr:nvSpPr>
        <xdr:cNvPr id="785" name="貸付金平均値テキスト"/>
        <xdr:cNvSpPr txBox="1"/>
      </xdr:nvSpPr>
      <xdr:spPr>
        <a:xfrm>
          <a:off x="22212300" y="9953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5,786</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30574</xdr:rowOff>
    </xdr:from>
    <xdr:to>
      <xdr:col>32</xdr:col>
      <xdr:colOff>238125</xdr:colOff>
      <xdr:row>58</xdr:row>
      <xdr:rowOff>132174</xdr:rowOff>
    </xdr:to>
    <xdr:sp macro="" textlink="">
      <xdr:nvSpPr>
        <xdr:cNvPr id="786" name="フローチャート : 判断 785"/>
        <xdr:cNvSpPr/>
      </xdr:nvSpPr>
      <xdr:spPr>
        <a:xfrm>
          <a:off x="221107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168895</xdr:rowOff>
    </xdr:from>
    <xdr:to>
      <xdr:col>31</xdr:col>
      <xdr:colOff>34925</xdr:colOff>
      <xdr:row>58</xdr:row>
      <xdr:rowOff>1136</xdr:rowOff>
    </xdr:to>
    <xdr:cxnSp macro="">
      <xdr:nvCxnSpPr>
        <xdr:cNvPr id="787" name="直線コネクタ 786"/>
        <xdr:cNvCxnSpPr/>
      </xdr:nvCxnSpPr>
      <xdr:spPr>
        <a:xfrm flipV="1">
          <a:off x="20434300" y="9941545"/>
          <a:ext cx="889000" cy="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72017</xdr:rowOff>
    </xdr:from>
    <xdr:to>
      <xdr:col>31</xdr:col>
      <xdr:colOff>85725</xdr:colOff>
      <xdr:row>59</xdr:row>
      <xdr:rowOff>2167</xdr:rowOff>
    </xdr:to>
    <xdr:sp macro="" textlink="">
      <xdr:nvSpPr>
        <xdr:cNvPr id="788" name="フローチャート : 判断 787"/>
        <xdr:cNvSpPr/>
      </xdr:nvSpPr>
      <xdr:spPr>
        <a:xfrm>
          <a:off x="21272500" y="1001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164744</xdr:rowOff>
    </xdr:from>
    <xdr:ext cx="469744" cy="259045"/>
    <xdr:sp macro="" textlink="">
      <xdr:nvSpPr>
        <xdr:cNvPr id="789" name="テキスト ボックス 788"/>
        <xdr:cNvSpPr txBox="1"/>
      </xdr:nvSpPr>
      <xdr:spPr>
        <a:xfrm>
          <a:off x="21088427" y="10108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4,517</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1136</xdr:rowOff>
    </xdr:from>
    <xdr:to>
      <xdr:col>29</xdr:col>
      <xdr:colOff>517525</xdr:colOff>
      <xdr:row>58</xdr:row>
      <xdr:rowOff>3944</xdr:rowOff>
    </xdr:to>
    <xdr:cxnSp macro="">
      <xdr:nvCxnSpPr>
        <xdr:cNvPr id="790" name="直線コネクタ 789"/>
        <xdr:cNvCxnSpPr/>
      </xdr:nvCxnSpPr>
      <xdr:spPr>
        <a:xfrm flipV="1">
          <a:off x="19545300" y="9945236"/>
          <a:ext cx="889000" cy="2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41188</xdr:rowOff>
    </xdr:from>
    <xdr:to>
      <xdr:col>29</xdr:col>
      <xdr:colOff>568325</xdr:colOff>
      <xdr:row>58</xdr:row>
      <xdr:rowOff>142788</xdr:rowOff>
    </xdr:to>
    <xdr:sp macro="" textlink="">
      <xdr:nvSpPr>
        <xdr:cNvPr id="791" name="フローチャート : 判断 790"/>
        <xdr:cNvSpPr/>
      </xdr:nvSpPr>
      <xdr:spPr>
        <a:xfrm>
          <a:off x="20383500" y="998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133915</xdr:rowOff>
    </xdr:from>
    <xdr:ext cx="469744" cy="259045"/>
    <xdr:sp macro="" textlink="">
      <xdr:nvSpPr>
        <xdr:cNvPr id="792" name="テキスト ボックス 791"/>
        <xdr:cNvSpPr txBox="1"/>
      </xdr:nvSpPr>
      <xdr:spPr>
        <a:xfrm>
          <a:off x="20199427" y="10078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3944</xdr:rowOff>
    </xdr:from>
    <xdr:to>
      <xdr:col>28</xdr:col>
      <xdr:colOff>314325</xdr:colOff>
      <xdr:row>58</xdr:row>
      <xdr:rowOff>4630</xdr:rowOff>
    </xdr:to>
    <xdr:cxnSp macro="">
      <xdr:nvCxnSpPr>
        <xdr:cNvPr id="793" name="直線コネクタ 792"/>
        <xdr:cNvCxnSpPr/>
      </xdr:nvCxnSpPr>
      <xdr:spPr>
        <a:xfrm flipV="1">
          <a:off x="18656300" y="9948044"/>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18981</xdr:rowOff>
    </xdr:from>
    <xdr:to>
      <xdr:col>28</xdr:col>
      <xdr:colOff>365125</xdr:colOff>
      <xdr:row>58</xdr:row>
      <xdr:rowOff>120581</xdr:rowOff>
    </xdr:to>
    <xdr:sp macro="" textlink="">
      <xdr:nvSpPr>
        <xdr:cNvPr id="794" name="フローチャート : 判断 793"/>
        <xdr:cNvSpPr/>
      </xdr:nvSpPr>
      <xdr:spPr>
        <a:xfrm>
          <a:off x="19494500" y="996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111708</xdr:rowOff>
    </xdr:from>
    <xdr:ext cx="469744" cy="259045"/>
    <xdr:sp macro="" textlink="">
      <xdr:nvSpPr>
        <xdr:cNvPr id="795" name="テキスト ボックス 794"/>
        <xdr:cNvSpPr txBox="1"/>
      </xdr:nvSpPr>
      <xdr:spPr>
        <a:xfrm>
          <a:off x="19310427" y="10055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13495</xdr:rowOff>
    </xdr:from>
    <xdr:to>
      <xdr:col>27</xdr:col>
      <xdr:colOff>161925</xdr:colOff>
      <xdr:row>58</xdr:row>
      <xdr:rowOff>115095</xdr:rowOff>
    </xdr:to>
    <xdr:sp macro="" textlink="">
      <xdr:nvSpPr>
        <xdr:cNvPr id="796" name="フローチャート : 判断 795"/>
        <xdr:cNvSpPr/>
      </xdr:nvSpPr>
      <xdr:spPr>
        <a:xfrm>
          <a:off x="18605500" y="995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106222</xdr:rowOff>
    </xdr:from>
    <xdr:ext cx="469744" cy="259045"/>
    <xdr:sp macro="" textlink="">
      <xdr:nvSpPr>
        <xdr:cNvPr id="797" name="テキスト ボックス 796"/>
        <xdr:cNvSpPr txBox="1"/>
      </xdr:nvSpPr>
      <xdr:spPr>
        <a:xfrm>
          <a:off x="18421427" y="10050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9216</xdr:rowOff>
    </xdr:from>
    <xdr:to>
      <xdr:col>32</xdr:col>
      <xdr:colOff>238125</xdr:colOff>
      <xdr:row>58</xdr:row>
      <xdr:rowOff>110816</xdr:rowOff>
    </xdr:to>
    <xdr:sp macro="" textlink="">
      <xdr:nvSpPr>
        <xdr:cNvPr id="803" name="円/楕円 802"/>
        <xdr:cNvSpPr/>
      </xdr:nvSpPr>
      <xdr:spPr>
        <a:xfrm>
          <a:off x="22110700" y="995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32093</xdr:rowOff>
    </xdr:from>
    <xdr:ext cx="469744" cy="259045"/>
    <xdr:sp macro="" textlink="">
      <xdr:nvSpPr>
        <xdr:cNvPr id="804" name="貸付金該当値テキスト"/>
        <xdr:cNvSpPr txBox="1"/>
      </xdr:nvSpPr>
      <xdr:spPr>
        <a:xfrm>
          <a:off x="22212300" y="9804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6,440</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118095</xdr:rowOff>
    </xdr:from>
    <xdr:to>
      <xdr:col>31</xdr:col>
      <xdr:colOff>85725</xdr:colOff>
      <xdr:row>58</xdr:row>
      <xdr:rowOff>48245</xdr:rowOff>
    </xdr:to>
    <xdr:sp macro="" textlink="">
      <xdr:nvSpPr>
        <xdr:cNvPr id="805" name="円/楕円 804"/>
        <xdr:cNvSpPr/>
      </xdr:nvSpPr>
      <xdr:spPr>
        <a:xfrm>
          <a:off x="21272500" y="989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64772</xdr:rowOff>
    </xdr:from>
    <xdr:ext cx="469744" cy="259045"/>
    <xdr:sp macro="" textlink="">
      <xdr:nvSpPr>
        <xdr:cNvPr id="806" name="テキスト ボックス 805"/>
        <xdr:cNvSpPr txBox="1"/>
      </xdr:nvSpPr>
      <xdr:spPr>
        <a:xfrm>
          <a:off x="21088427" y="9665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8,356</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121786</xdr:rowOff>
    </xdr:from>
    <xdr:to>
      <xdr:col>29</xdr:col>
      <xdr:colOff>568325</xdr:colOff>
      <xdr:row>58</xdr:row>
      <xdr:rowOff>51936</xdr:rowOff>
    </xdr:to>
    <xdr:sp macro="" textlink="">
      <xdr:nvSpPr>
        <xdr:cNvPr id="807" name="円/楕円 806"/>
        <xdr:cNvSpPr/>
      </xdr:nvSpPr>
      <xdr:spPr>
        <a:xfrm>
          <a:off x="20383500" y="989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68463</xdr:rowOff>
    </xdr:from>
    <xdr:ext cx="469744" cy="259045"/>
    <xdr:sp macro="" textlink="">
      <xdr:nvSpPr>
        <xdr:cNvPr id="808" name="テキスト ボックス 807"/>
        <xdr:cNvSpPr txBox="1"/>
      </xdr:nvSpPr>
      <xdr:spPr>
        <a:xfrm>
          <a:off x="20199427" y="9669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8,243</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124594</xdr:rowOff>
    </xdr:from>
    <xdr:to>
      <xdr:col>28</xdr:col>
      <xdr:colOff>365125</xdr:colOff>
      <xdr:row>58</xdr:row>
      <xdr:rowOff>54744</xdr:rowOff>
    </xdr:to>
    <xdr:sp macro="" textlink="">
      <xdr:nvSpPr>
        <xdr:cNvPr id="809" name="円/楕円 808"/>
        <xdr:cNvSpPr/>
      </xdr:nvSpPr>
      <xdr:spPr>
        <a:xfrm>
          <a:off x="19494500" y="989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71271</xdr:rowOff>
    </xdr:from>
    <xdr:ext cx="469744" cy="259045"/>
    <xdr:sp macro="" textlink="">
      <xdr:nvSpPr>
        <xdr:cNvPr id="810" name="テキスト ボックス 809"/>
        <xdr:cNvSpPr txBox="1"/>
      </xdr:nvSpPr>
      <xdr:spPr>
        <a:xfrm>
          <a:off x="19310427" y="9672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8,157</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125280</xdr:rowOff>
    </xdr:from>
    <xdr:to>
      <xdr:col>27</xdr:col>
      <xdr:colOff>161925</xdr:colOff>
      <xdr:row>58</xdr:row>
      <xdr:rowOff>55430</xdr:rowOff>
    </xdr:to>
    <xdr:sp macro="" textlink="">
      <xdr:nvSpPr>
        <xdr:cNvPr id="811" name="円/楕円 810"/>
        <xdr:cNvSpPr/>
      </xdr:nvSpPr>
      <xdr:spPr>
        <a:xfrm>
          <a:off x="18605500" y="989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71957</xdr:rowOff>
    </xdr:from>
    <xdr:ext cx="469744" cy="259045"/>
    <xdr:sp macro="" textlink="">
      <xdr:nvSpPr>
        <xdr:cNvPr id="812" name="テキスト ボックス 811"/>
        <xdr:cNvSpPr txBox="1"/>
      </xdr:nvSpPr>
      <xdr:spPr>
        <a:xfrm>
          <a:off x="18421427" y="9673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8,136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72/128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47,213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5" name="テキスト ボックス 82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7" name="テキスト ボックス 82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9" name="テキスト ボックス 82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1" name="テキスト ボックス 83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3" name="テキスト ボックス 83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5" name="テキスト ボックス 83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118832</xdr:rowOff>
    </xdr:from>
    <xdr:to>
      <xdr:col>32</xdr:col>
      <xdr:colOff>186689</xdr:colOff>
      <xdr:row>78</xdr:row>
      <xdr:rowOff>65993</xdr:rowOff>
    </xdr:to>
    <xdr:cxnSp macro="">
      <xdr:nvCxnSpPr>
        <xdr:cNvPr id="839" name="直線コネクタ 838"/>
        <xdr:cNvCxnSpPr/>
      </xdr:nvCxnSpPr>
      <xdr:spPr>
        <a:xfrm flipV="1">
          <a:off x="22159595" y="12120332"/>
          <a:ext cx="1269" cy="131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69820</xdr:rowOff>
    </xdr:from>
    <xdr:ext cx="534377" cy="259045"/>
    <xdr:sp macro="" textlink="">
      <xdr:nvSpPr>
        <xdr:cNvPr id="840" name="繰出金最小値テキスト"/>
        <xdr:cNvSpPr txBox="1"/>
      </xdr:nvSpPr>
      <xdr:spPr>
        <a:xfrm>
          <a:off x="22212300" y="1344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32,514</a:t>
          </a:r>
          <a:endParaRPr kumimoji="1" lang="ja-JP" altLang="en-US" sz="1000" b="1">
            <a:latin typeface="ＭＳ Ｐゴシック"/>
          </a:endParaRPr>
        </a:p>
      </xdr:txBody>
    </xdr:sp>
    <xdr:clientData/>
  </xdr:oneCellAnchor>
  <xdr:twoCellAnchor>
    <xdr:from>
      <xdr:col>32</xdr:col>
      <xdr:colOff>98425</xdr:colOff>
      <xdr:row>78</xdr:row>
      <xdr:rowOff>65993</xdr:rowOff>
    </xdr:from>
    <xdr:to>
      <xdr:col>32</xdr:col>
      <xdr:colOff>276225</xdr:colOff>
      <xdr:row>78</xdr:row>
      <xdr:rowOff>65993</xdr:rowOff>
    </xdr:to>
    <xdr:cxnSp macro="">
      <xdr:nvCxnSpPr>
        <xdr:cNvPr id="841" name="直線コネクタ 840"/>
        <xdr:cNvCxnSpPr/>
      </xdr:nvCxnSpPr>
      <xdr:spPr>
        <a:xfrm>
          <a:off x="22072600" y="1343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65509</xdr:rowOff>
    </xdr:from>
    <xdr:ext cx="599010" cy="259045"/>
    <xdr:sp macro="" textlink="">
      <xdr:nvSpPr>
        <xdr:cNvPr id="842" name="繰出金最大値テキスト"/>
        <xdr:cNvSpPr txBox="1"/>
      </xdr:nvSpPr>
      <xdr:spPr>
        <a:xfrm>
          <a:off x="22212300" y="1189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113,278</a:t>
          </a:r>
          <a:endParaRPr kumimoji="1" lang="ja-JP" altLang="en-US" sz="1000" b="1">
            <a:latin typeface="ＭＳ Ｐゴシック"/>
          </a:endParaRPr>
        </a:p>
      </xdr:txBody>
    </xdr:sp>
    <xdr:clientData/>
  </xdr:oneCellAnchor>
  <xdr:twoCellAnchor>
    <xdr:from>
      <xdr:col>32</xdr:col>
      <xdr:colOff>98425</xdr:colOff>
      <xdr:row>70</xdr:row>
      <xdr:rowOff>118832</xdr:rowOff>
    </xdr:from>
    <xdr:to>
      <xdr:col>32</xdr:col>
      <xdr:colOff>276225</xdr:colOff>
      <xdr:row>70</xdr:row>
      <xdr:rowOff>118832</xdr:rowOff>
    </xdr:to>
    <xdr:cxnSp macro="">
      <xdr:nvCxnSpPr>
        <xdr:cNvPr id="843" name="直線コネクタ 842"/>
        <xdr:cNvCxnSpPr/>
      </xdr:nvCxnSpPr>
      <xdr:spPr>
        <a:xfrm>
          <a:off x="22072600" y="1212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107745</xdr:rowOff>
    </xdr:from>
    <xdr:to>
      <xdr:col>32</xdr:col>
      <xdr:colOff>187325</xdr:colOff>
      <xdr:row>75</xdr:row>
      <xdr:rowOff>124694</xdr:rowOff>
    </xdr:to>
    <xdr:cxnSp macro="">
      <xdr:nvCxnSpPr>
        <xdr:cNvPr id="844" name="直線コネクタ 843"/>
        <xdr:cNvCxnSpPr/>
      </xdr:nvCxnSpPr>
      <xdr:spPr>
        <a:xfrm flipV="1">
          <a:off x="21323300" y="12966495"/>
          <a:ext cx="838200" cy="16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37074</xdr:rowOff>
    </xdr:from>
    <xdr:ext cx="534377" cy="259045"/>
    <xdr:sp macro="" textlink="">
      <xdr:nvSpPr>
        <xdr:cNvPr id="845" name="繰出金平均値テキスト"/>
        <xdr:cNvSpPr txBox="1"/>
      </xdr:nvSpPr>
      <xdr:spPr>
        <a:xfrm>
          <a:off x="22212300" y="12724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64,075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14197</xdr:rowOff>
    </xdr:from>
    <xdr:to>
      <xdr:col>32</xdr:col>
      <xdr:colOff>238125</xdr:colOff>
      <xdr:row>75</xdr:row>
      <xdr:rowOff>115797</xdr:rowOff>
    </xdr:to>
    <xdr:sp macro="" textlink="">
      <xdr:nvSpPr>
        <xdr:cNvPr id="846" name="フローチャート : 判断 845"/>
        <xdr:cNvSpPr/>
      </xdr:nvSpPr>
      <xdr:spPr>
        <a:xfrm>
          <a:off x="221107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124694</xdr:rowOff>
    </xdr:from>
    <xdr:to>
      <xdr:col>31</xdr:col>
      <xdr:colOff>34925</xdr:colOff>
      <xdr:row>76</xdr:row>
      <xdr:rowOff>319</xdr:rowOff>
    </xdr:to>
    <xdr:cxnSp macro="">
      <xdr:nvCxnSpPr>
        <xdr:cNvPr id="847" name="直線コネクタ 846"/>
        <xdr:cNvCxnSpPr/>
      </xdr:nvCxnSpPr>
      <xdr:spPr>
        <a:xfrm flipV="1">
          <a:off x="20434300" y="12983444"/>
          <a:ext cx="889000" cy="47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73714</xdr:rowOff>
    </xdr:from>
    <xdr:to>
      <xdr:col>31</xdr:col>
      <xdr:colOff>85725</xdr:colOff>
      <xdr:row>76</xdr:row>
      <xdr:rowOff>3863</xdr:rowOff>
    </xdr:to>
    <xdr:sp macro="" textlink="">
      <xdr:nvSpPr>
        <xdr:cNvPr id="848" name="フローチャート : 判断 847"/>
        <xdr:cNvSpPr/>
      </xdr:nvSpPr>
      <xdr:spPr>
        <a:xfrm>
          <a:off x="21272500" y="129324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20391</xdr:rowOff>
    </xdr:from>
    <xdr:ext cx="534377" cy="259045"/>
    <xdr:sp macro="" textlink="">
      <xdr:nvSpPr>
        <xdr:cNvPr id="849" name="テキスト ボックス 848"/>
        <xdr:cNvSpPr txBox="1"/>
      </xdr:nvSpPr>
      <xdr:spPr>
        <a:xfrm>
          <a:off x="21056111" y="1270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60,430</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108365</xdr:rowOff>
    </xdr:from>
    <xdr:to>
      <xdr:col>29</xdr:col>
      <xdr:colOff>517525</xdr:colOff>
      <xdr:row>76</xdr:row>
      <xdr:rowOff>319</xdr:rowOff>
    </xdr:to>
    <xdr:cxnSp macro="">
      <xdr:nvCxnSpPr>
        <xdr:cNvPr id="850" name="直線コネクタ 849"/>
        <xdr:cNvCxnSpPr/>
      </xdr:nvCxnSpPr>
      <xdr:spPr>
        <a:xfrm>
          <a:off x="19545300" y="12967115"/>
          <a:ext cx="889000" cy="63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27178</xdr:rowOff>
    </xdr:from>
    <xdr:to>
      <xdr:col>29</xdr:col>
      <xdr:colOff>568325</xdr:colOff>
      <xdr:row>77</xdr:row>
      <xdr:rowOff>128778</xdr:rowOff>
    </xdr:to>
    <xdr:sp macro="" textlink="">
      <xdr:nvSpPr>
        <xdr:cNvPr id="851" name="フローチャート : 判断 850"/>
        <xdr:cNvSpPr/>
      </xdr:nvSpPr>
      <xdr:spPr>
        <a:xfrm>
          <a:off x="20383500" y="1322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119905</xdr:rowOff>
    </xdr:from>
    <xdr:ext cx="534377" cy="259045"/>
    <xdr:sp macro="" textlink="">
      <xdr:nvSpPr>
        <xdr:cNvPr id="852" name="テキスト ボックス 851"/>
        <xdr:cNvSpPr txBox="1"/>
      </xdr:nvSpPr>
      <xdr:spPr>
        <a:xfrm>
          <a:off x="20167111" y="13321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42,280</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108365</xdr:rowOff>
    </xdr:from>
    <xdr:to>
      <xdr:col>28</xdr:col>
      <xdr:colOff>314325</xdr:colOff>
      <xdr:row>75</xdr:row>
      <xdr:rowOff>150623</xdr:rowOff>
    </xdr:to>
    <xdr:cxnSp macro="">
      <xdr:nvCxnSpPr>
        <xdr:cNvPr id="853" name="直線コネクタ 852"/>
        <xdr:cNvCxnSpPr/>
      </xdr:nvCxnSpPr>
      <xdr:spPr>
        <a:xfrm flipV="1">
          <a:off x="18656300" y="12967115"/>
          <a:ext cx="889000" cy="4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39081</xdr:rowOff>
    </xdr:from>
    <xdr:to>
      <xdr:col>28</xdr:col>
      <xdr:colOff>365125</xdr:colOff>
      <xdr:row>77</xdr:row>
      <xdr:rowOff>140681</xdr:rowOff>
    </xdr:to>
    <xdr:sp macro="" textlink="">
      <xdr:nvSpPr>
        <xdr:cNvPr id="854" name="フローチャート : 判断 853"/>
        <xdr:cNvSpPr/>
      </xdr:nvSpPr>
      <xdr:spPr>
        <a:xfrm>
          <a:off x="19494500" y="1324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131808</xdr:rowOff>
    </xdr:from>
    <xdr:ext cx="534377" cy="259045"/>
    <xdr:sp macro="" textlink="">
      <xdr:nvSpPr>
        <xdr:cNvPr id="855" name="テキスト ボックス 854"/>
        <xdr:cNvSpPr txBox="1"/>
      </xdr:nvSpPr>
      <xdr:spPr>
        <a:xfrm>
          <a:off x="19278111" y="1333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41,551</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35652</xdr:rowOff>
    </xdr:from>
    <xdr:to>
      <xdr:col>27</xdr:col>
      <xdr:colOff>161925</xdr:colOff>
      <xdr:row>77</xdr:row>
      <xdr:rowOff>137252</xdr:rowOff>
    </xdr:to>
    <xdr:sp macro="" textlink="">
      <xdr:nvSpPr>
        <xdr:cNvPr id="856" name="フローチャート : 判断 855"/>
        <xdr:cNvSpPr/>
      </xdr:nvSpPr>
      <xdr:spPr>
        <a:xfrm>
          <a:off x="18605500" y="13237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128379</xdr:rowOff>
    </xdr:from>
    <xdr:ext cx="534377" cy="259045"/>
    <xdr:sp macro="" textlink="">
      <xdr:nvSpPr>
        <xdr:cNvPr id="857" name="テキスト ボックス 856"/>
        <xdr:cNvSpPr txBox="1"/>
      </xdr:nvSpPr>
      <xdr:spPr>
        <a:xfrm>
          <a:off x="18389111" y="13330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41,761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56945</xdr:rowOff>
    </xdr:from>
    <xdr:to>
      <xdr:col>32</xdr:col>
      <xdr:colOff>238125</xdr:colOff>
      <xdr:row>75</xdr:row>
      <xdr:rowOff>158545</xdr:rowOff>
    </xdr:to>
    <xdr:sp macro="" textlink="">
      <xdr:nvSpPr>
        <xdr:cNvPr id="863" name="円/楕円 862"/>
        <xdr:cNvSpPr/>
      </xdr:nvSpPr>
      <xdr:spPr>
        <a:xfrm>
          <a:off x="22110700" y="1291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35372</xdr:rowOff>
    </xdr:from>
    <xdr:ext cx="534377" cy="259045"/>
    <xdr:sp macro="" textlink="">
      <xdr:nvSpPr>
        <xdr:cNvPr id="864" name="繰出金該当値テキスト"/>
        <xdr:cNvSpPr txBox="1"/>
      </xdr:nvSpPr>
      <xdr:spPr>
        <a:xfrm>
          <a:off x="22212300" y="1289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61,457</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73894</xdr:rowOff>
    </xdr:from>
    <xdr:to>
      <xdr:col>31</xdr:col>
      <xdr:colOff>85725</xdr:colOff>
      <xdr:row>76</xdr:row>
      <xdr:rowOff>4043</xdr:rowOff>
    </xdr:to>
    <xdr:sp macro="" textlink="">
      <xdr:nvSpPr>
        <xdr:cNvPr id="865" name="円/楕円 864"/>
        <xdr:cNvSpPr/>
      </xdr:nvSpPr>
      <xdr:spPr>
        <a:xfrm>
          <a:off x="21272500" y="1293264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166622</xdr:rowOff>
    </xdr:from>
    <xdr:ext cx="534377" cy="259045"/>
    <xdr:sp macro="" textlink="">
      <xdr:nvSpPr>
        <xdr:cNvPr id="866" name="テキスト ボックス 865"/>
        <xdr:cNvSpPr txBox="1"/>
      </xdr:nvSpPr>
      <xdr:spPr>
        <a:xfrm>
          <a:off x="21056111" y="1302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60,419</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120969</xdr:rowOff>
    </xdr:from>
    <xdr:to>
      <xdr:col>29</xdr:col>
      <xdr:colOff>568325</xdr:colOff>
      <xdr:row>76</xdr:row>
      <xdr:rowOff>51119</xdr:rowOff>
    </xdr:to>
    <xdr:sp macro="" textlink="">
      <xdr:nvSpPr>
        <xdr:cNvPr id="867" name="円/楕円 866"/>
        <xdr:cNvSpPr/>
      </xdr:nvSpPr>
      <xdr:spPr>
        <a:xfrm>
          <a:off x="20383500" y="1297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67646</xdr:rowOff>
    </xdr:from>
    <xdr:ext cx="534377" cy="259045"/>
    <xdr:sp macro="" textlink="">
      <xdr:nvSpPr>
        <xdr:cNvPr id="868" name="テキスト ボックス 867"/>
        <xdr:cNvSpPr txBox="1"/>
      </xdr:nvSpPr>
      <xdr:spPr>
        <a:xfrm>
          <a:off x="20167111" y="1275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57,536</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57565</xdr:rowOff>
    </xdr:from>
    <xdr:to>
      <xdr:col>28</xdr:col>
      <xdr:colOff>365125</xdr:colOff>
      <xdr:row>75</xdr:row>
      <xdr:rowOff>159165</xdr:rowOff>
    </xdr:to>
    <xdr:sp macro="" textlink="">
      <xdr:nvSpPr>
        <xdr:cNvPr id="869" name="円/楕円 868"/>
        <xdr:cNvSpPr/>
      </xdr:nvSpPr>
      <xdr:spPr>
        <a:xfrm>
          <a:off x="19494500" y="1291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4242</xdr:rowOff>
    </xdr:from>
    <xdr:ext cx="534377" cy="259045"/>
    <xdr:sp macro="" textlink="">
      <xdr:nvSpPr>
        <xdr:cNvPr id="870" name="テキスト ボックス 869"/>
        <xdr:cNvSpPr txBox="1"/>
      </xdr:nvSpPr>
      <xdr:spPr>
        <a:xfrm>
          <a:off x="19278111" y="12691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61,419</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99824</xdr:rowOff>
    </xdr:from>
    <xdr:to>
      <xdr:col>27</xdr:col>
      <xdr:colOff>161925</xdr:colOff>
      <xdr:row>76</xdr:row>
      <xdr:rowOff>29973</xdr:rowOff>
    </xdr:to>
    <xdr:sp macro="" textlink="">
      <xdr:nvSpPr>
        <xdr:cNvPr id="871" name="円/楕円 870"/>
        <xdr:cNvSpPr/>
      </xdr:nvSpPr>
      <xdr:spPr>
        <a:xfrm>
          <a:off x="18605500" y="1295857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46501</xdr:rowOff>
    </xdr:from>
    <xdr:ext cx="534377" cy="259045"/>
    <xdr:sp macro="" textlink="">
      <xdr:nvSpPr>
        <xdr:cNvPr id="872" name="テキスト ボックス 871"/>
        <xdr:cNvSpPr txBox="1"/>
      </xdr:nvSpPr>
      <xdr:spPr>
        <a:xfrm>
          <a:off x="18389111" y="1273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58,831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83" name="直線コネクタ 882"/>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84" name="テキスト ボックス 883"/>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85" name="直線コネクタ 884"/>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35577</xdr:rowOff>
    </xdr:from>
    <xdr:ext cx="467179" cy="259045"/>
    <xdr:sp macro="" textlink="">
      <xdr:nvSpPr>
        <xdr:cNvPr id="886" name="テキスト ボックス 885"/>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168927</xdr:rowOff>
    </xdr:from>
    <xdr:ext cx="467179" cy="259045"/>
    <xdr:sp macro="" textlink="">
      <xdr:nvSpPr>
        <xdr:cNvPr id="888" name="テキスト ボックス 887"/>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89" name="直線コネクタ 888"/>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130827</xdr:rowOff>
    </xdr:from>
    <xdr:ext cx="467179" cy="259045"/>
    <xdr:sp macro="" textlink="">
      <xdr:nvSpPr>
        <xdr:cNvPr id="890" name="テキスト ボックス 889"/>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91" name="直線コネクタ 890"/>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92727</xdr:rowOff>
    </xdr:from>
    <xdr:ext cx="531299" cy="259045"/>
    <xdr:sp macro="" textlink="">
      <xdr:nvSpPr>
        <xdr:cNvPr id="892" name="テキスト ボックス 891"/>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94" name="テキスト ボックス 893"/>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91</xdr:row>
      <xdr:rowOff>111252</xdr:rowOff>
    </xdr:from>
    <xdr:to>
      <xdr:col>32</xdr:col>
      <xdr:colOff>186689</xdr:colOff>
      <xdr:row>99</xdr:row>
      <xdr:rowOff>44450</xdr:rowOff>
    </xdr:to>
    <xdr:cxnSp macro="">
      <xdr:nvCxnSpPr>
        <xdr:cNvPr id="896" name="直線コネクタ 895"/>
        <xdr:cNvCxnSpPr/>
      </xdr:nvCxnSpPr>
      <xdr:spPr>
        <a:xfrm flipV="1">
          <a:off x="22159595" y="15713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92092</xdr:rowOff>
    </xdr:from>
    <xdr:ext cx="249299" cy="259045"/>
    <xdr:sp macro="" textlink="">
      <xdr:nvSpPr>
        <xdr:cNvPr id="897" name="前年度繰上充用金最小値テキスト"/>
        <xdr:cNvSpPr txBox="1"/>
      </xdr:nvSpPr>
      <xdr:spPr>
        <a:xfrm>
          <a:off x="22212300" y="17065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8" name="直線コネクタ 89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90</xdr:row>
      <xdr:rowOff>57929</xdr:rowOff>
    </xdr:from>
    <xdr:ext cx="534377" cy="259045"/>
    <xdr:sp macro="" textlink="">
      <xdr:nvSpPr>
        <xdr:cNvPr id="899" name="前年度繰上充用金最大値テキスト"/>
        <xdr:cNvSpPr txBox="1"/>
      </xdr:nvSpPr>
      <xdr:spPr>
        <a:xfrm>
          <a:off x="22212300" y="1548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91</xdr:row>
      <xdr:rowOff>111252</xdr:rowOff>
    </xdr:from>
    <xdr:to>
      <xdr:col>32</xdr:col>
      <xdr:colOff>276225</xdr:colOff>
      <xdr:row>91</xdr:row>
      <xdr:rowOff>111252</xdr:rowOff>
    </xdr:to>
    <xdr:cxnSp macro="">
      <xdr:nvCxnSpPr>
        <xdr:cNvPr id="900" name="直線コネクタ 899"/>
        <xdr:cNvCxnSpPr/>
      </xdr:nvCxnSpPr>
      <xdr:spPr>
        <a:xfrm>
          <a:off x="22072600" y="1571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901" name="直線コネクタ 900"/>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9541</xdr:rowOff>
    </xdr:from>
    <xdr:ext cx="313932" cy="259045"/>
    <xdr:sp macro="" textlink="">
      <xdr:nvSpPr>
        <xdr:cNvPr id="902" name="前年度繰上充用金平均値テキスト"/>
        <xdr:cNvSpPr txBox="1"/>
      </xdr:nvSpPr>
      <xdr:spPr>
        <a:xfrm>
          <a:off x="22212300" y="1681164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158114</xdr:rowOff>
    </xdr:from>
    <xdr:to>
      <xdr:col>32</xdr:col>
      <xdr:colOff>238125</xdr:colOff>
      <xdr:row>99</xdr:row>
      <xdr:rowOff>88264</xdr:rowOff>
    </xdr:to>
    <xdr:sp macro="" textlink="">
      <xdr:nvSpPr>
        <xdr:cNvPr id="903" name="フローチャート : 判断 902"/>
        <xdr:cNvSpPr/>
      </xdr:nvSpPr>
      <xdr:spPr>
        <a:xfrm>
          <a:off x="221107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904" name="直線コネクタ 903"/>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905" name="フローチャート : 判断 904"/>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06" name="テキスト ボックス 905"/>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907" name="直線コネクタ 906"/>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908" name="フローチャート : 判断 907"/>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09" name="テキスト ボックス 908"/>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10" name="直線コネクタ 909"/>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911" name="フローチャート : 判断 910"/>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12" name="テキスト ボックス 911"/>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3" name="フローチャート : 判断 912"/>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14" name="テキスト ボックス 913"/>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20" name="円/楕円 919"/>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136542</xdr:rowOff>
    </xdr:from>
    <xdr:ext cx="249299" cy="259045"/>
    <xdr:sp macro="" textlink="">
      <xdr:nvSpPr>
        <xdr:cNvPr id="921" name="前年度繰上充用金該当値テキスト"/>
        <xdr:cNvSpPr txBox="1"/>
      </xdr:nvSpPr>
      <xdr:spPr>
        <a:xfrm>
          <a:off x="22212300" y="16938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22" name="円/楕円 921"/>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23" name="テキスト ボックス 922"/>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24" name="円/楕円 923"/>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25" name="テキスト ボックス 924"/>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26" name="円/楕円 925"/>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27" name="テキスト ボックス 926"/>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28" name="円/楕円 927"/>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111777</xdr:rowOff>
    </xdr:from>
    <xdr:ext cx="249299" cy="259045"/>
    <xdr:sp macro="" textlink="">
      <xdr:nvSpPr>
        <xdr:cNvPr id="929" name="テキスト ボックス 928"/>
        <xdr:cNvSpPr txBox="1"/>
      </xdr:nvSpPr>
      <xdr:spPr>
        <a:xfrm>
          <a:off x="18531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ついては、退職手当が増加した影響から前年度から増加しており、住民一人当たりのコストについても類似団体平均を上回って推移している。物件費については、労務単価の増に伴う委託料の増や、各種事務事業執行のための臨時職員の賃金の増などにより大幅な増となっており、必要性の精査など抑制を図る必要がある。維持補修費については、除雪費が平年並みの執行であったことが最も大きな要因で増加となったが、施設の老朽化に伴う維持補修経費の増加も一因であると考えられることから、公共施設の適正な管理を行う必要がある。補助費等については、一部事務組合負担金の増加が最も大きな要因であり、今後も一部事務組合による大規模事業が予定されていることから、事業実施計画など将来負担の見込を注視する必要がある。普通建設事業費は、住民一人当たり</a:t>
          </a:r>
          <a:r>
            <a:rPr kumimoji="1" lang="en-US" altLang="ja-JP" sz="1300">
              <a:latin typeface="ＭＳ Ｐゴシック"/>
            </a:rPr>
            <a:t>48,133</a:t>
          </a:r>
          <a:r>
            <a:rPr kumimoji="1" lang="ja-JP" altLang="en-US" sz="1300">
              <a:latin typeface="ＭＳ Ｐゴシック"/>
            </a:rPr>
            <a:t>円と類似団体と比較してもコストが低い状況であるが、大規模事業の実施により数値が跳ね上がる可能性もあることから、財政計画等による適正なコントロールが必要である。公債費については、住民一人当たりコストが</a:t>
          </a:r>
          <a:r>
            <a:rPr kumimoji="1" lang="en-US" altLang="ja-JP" sz="1300">
              <a:latin typeface="ＭＳ Ｐゴシック"/>
            </a:rPr>
            <a:t>47,140</a:t>
          </a:r>
          <a:r>
            <a:rPr kumimoji="1" lang="ja-JP" altLang="en-US" sz="1300">
              <a:latin typeface="ＭＳ Ｐゴシック"/>
            </a:rPr>
            <a:t>円と類似団体と比較してコストが低い状況であるが、前年度と比較して僅かながら上昇しており、市債バランスの確保を基本とした市債発行の抑制と将来負担の軽減を図る必要がある。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福島県喜多方市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49,538
49,343
554.63
26,794,411
26,125,179
432,007
15,981,706
25,496,255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45.5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7303</xdr:rowOff>
    </xdr:from>
    <xdr:to>
      <xdr:col>6</xdr:col>
      <xdr:colOff>510540</xdr:colOff>
      <xdr:row>38</xdr:row>
      <xdr:rowOff>1588</xdr:rowOff>
    </xdr:to>
    <xdr:cxnSp macro="">
      <xdr:nvCxnSpPr>
        <xdr:cNvPr id="56" name="直線コネクタ 55"/>
        <xdr:cNvCxnSpPr/>
      </xdr:nvCxnSpPr>
      <xdr:spPr>
        <a:xfrm flipV="1">
          <a:off x="4633595" y="5322253"/>
          <a:ext cx="127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5415</xdr:rowOff>
    </xdr:from>
    <xdr:ext cx="469744" cy="259045"/>
    <xdr:sp macro="" textlink="">
      <xdr:nvSpPr>
        <xdr:cNvPr id="57" name="議会費最小値テキスト"/>
        <xdr:cNvSpPr txBox="1"/>
      </xdr:nvSpPr>
      <xdr:spPr>
        <a:xfrm>
          <a:off x="4686300" y="652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3,125</a:t>
          </a:r>
          <a:endParaRPr kumimoji="1" lang="ja-JP" altLang="en-US" sz="1000" b="1">
            <a:latin typeface="ＭＳ Ｐゴシック"/>
          </a:endParaRPr>
        </a:p>
      </xdr:txBody>
    </xdr:sp>
    <xdr:clientData/>
  </xdr:oneCellAnchor>
  <xdr:twoCellAnchor>
    <xdr:from>
      <xdr:col>6</xdr:col>
      <xdr:colOff>422275</xdr:colOff>
      <xdr:row>38</xdr:row>
      <xdr:rowOff>1588</xdr:rowOff>
    </xdr:from>
    <xdr:to>
      <xdr:col>6</xdr:col>
      <xdr:colOff>600075</xdr:colOff>
      <xdr:row>38</xdr:row>
      <xdr:rowOff>1588</xdr:rowOff>
    </xdr:to>
    <xdr:cxnSp macro="">
      <xdr:nvCxnSpPr>
        <xdr:cNvPr id="58" name="直線コネクタ 57"/>
        <xdr:cNvCxnSpPr/>
      </xdr:nvCxnSpPr>
      <xdr:spPr>
        <a:xfrm>
          <a:off x="4546600" y="651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125430</xdr:rowOff>
    </xdr:from>
    <xdr:ext cx="469744" cy="259045"/>
    <xdr:sp macro="" textlink="">
      <xdr:nvSpPr>
        <xdr:cNvPr id="59" name="議会費最大値テキスト"/>
        <xdr:cNvSpPr txBox="1"/>
      </xdr:nvSpPr>
      <xdr:spPr>
        <a:xfrm>
          <a:off x="4686300" y="5097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9,395</a:t>
          </a:r>
          <a:endParaRPr kumimoji="1" lang="ja-JP" altLang="en-US" sz="1000" b="1">
            <a:latin typeface="ＭＳ Ｐゴシック"/>
          </a:endParaRPr>
        </a:p>
      </xdr:txBody>
    </xdr:sp>
    <xdr:clientData/>
  </xdr:oneCellAnchor>
  <xdr:twoCellAnchor>
    <xdr:from>
      <xdr:col>6</xdr:col>
      <xdr:colOff>422275</xdr:colOff>
      <xdr:row>31</xdr:row>
      <xdr:rowOff>7303</xdr:rowOff>
    </xdr:from>
    <xdr:to>
      <xdr:col>6</xdr:col>
      <xdr:colOff>600075</xdr:colOff>
      <xdr:row>31</xdr:row>
      <xdr:rowOff>7303</xdr:rowOff>
    </xdr:to>
    <xdr:cxnSp macro="">
      <xdr:nvCxnSpPr>
        <xdr:cNvPr id="60" name="直線コネクタ 59"/>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166560</xdr:rowOff>
    </xdr:from>
    <xdr:to>
      <xdr:col>6</xdr:col>
      <xdr:colOff>511175</xdr:colOff>
      <xdr:row>35</xdr:row>
      <xdr:rowOff>63881</xdr:rowOff>
    </xdr:to>
    <xdr:cxnSp macro="">
      <xdr:nvCxnSpPr>
        <xdr:cNvPr id="61" name="直線コネクタ 60"/>
        <xdr:cNvCxnSpPr/>
      </xdr:nvCxnSpPr>
      <xdr:spPr>
        <a:xfrm>
          <a:off x="3797300" y="5995860"/>
          <a:ext cx="838200" cy="68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70947</xdr:rowOff>
    </xdr:from>
    <xdr:ext cx="469744" cy="259045"/>
    <xdr:sp macro="" textlink="">
      <xdr:nvSpPr>
        <xdr:cNvPr id="62" name="議会費平均値テキスト"/>
        <xdr:cNvSpPr txBox="1"/>
      </xdr:nvSpPr>
      <xdr:spPr>
        <a:xfrm>
          <a:off x="4686300" y="6071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92520</xdr:rowOff>
    </xdr:from>
    <xdr:to>
      <xdr:col>6</xdr:col>
      <xdr:colOff>561975</xdr:colOff>
      <xdr:row>36</xdr:row>
      <xdr:rowOff>22670</xdr:rowOff>
    </xdr:to>
    <xdr:sp macro="" textlink="">
      <xdr:nvSpPr>
        <xdr:cNvPr id="63" name="フローチャート : 判断 62"/>
        <xdr:cNvSpPr/>
      </xdr:nvSpPr>
      <xdr:spPr>
        <a:xfrm>
          <a:off x="45847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166560</xdr:rowOff>
    </xdr:from>
    <xdr:to>
      <xdr:col>5</xdr:col>
      <xdr:colOff>358775</xdr:colOff>
      <xdr:row>35</xdr:row>
      <xdr:rowOff>65215</xdr:rowOff>
    </xdr:to>
    <xdr:cxnSp macro="">
      <xdr:nvCxnSpPr>
        <xdr:cNvPr id="64" name="直線コネクタ 63"/>
        <xdr:cNvCxnSpPr/>
      </xdr:nvCxnSpPr>
      <xdr:spPr>
        <a:xfrm flipV="1">
          <a:off x="2908300" y="5995860"/>
          <a:ext cx="889000" cy="70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67183</xdr:rowOff>
    </xdr:from>
    <xdr:to>
      <xdr:col>5</xdr:col>
      <xdr:colOff>409575</xdr:colOff>
      <xdr:row>35</xdr:row>
      <xdr:rowOff>168783</xdr:rowOff>
    </xdr:to>
    <xdr:sp macro="" textlink="">
      <xdr:nvSpPr>
        <xdr:cNvPr id="65" name="フローチャート : 判断 64"/>
        <xdr:cNvSpPr/>
      </xdr:nvSpPr>
      <xdr:spPr>
        <a:xfrm>
          <a:off x="3746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159910</xdr:rowOff>
    </xdr:from>
    <xdr:ext cx="469744" cy="259045"/>
    <xdr:sp macro="" textlink="">
      <xdr:nvSpPr>
        <xdr:cNvPr id="66" name="テキスト ボックス 65"/>
        <xdr:cNvSpPr txBox="1"/>
      </xdr:nvSpPr>
      <xdr:spPr>
        <a:xfrm>
          <a:off x="3562427" y="6160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5,214</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65215</xdr:rowOff>
    </xdr:from>
    <xdr:to>
      <xdr:col>4</xdr:col>
      <xdr:colOff>155575</xdr:colOff>
      <xdr:row>35</xdr:row>
      <xdr:rowOff>91122</xdr:rowOff>
    </xdr:to>
    <xdr:cxnSp macro="">
      <xdr:nvCxnSpPr>
        <xdr:cNvPr id="67" name="直線コネクタ 66"/>
        <xdr:cNvCxnSpPr/>
      </xdr:nvCxnSpPr>
      <xdr:spPr>
        <a:xfrm flipV="1">
          <a:off x="2019300" y="6065965"/>
          <a:ext cx="889000" cy="25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28892</xdr:rowOff>
    </xdr:from>
    <xdr:to>
      <xdr:col>4</xdr:col>
      <xdr:colOff>206375</xdr:colOff>
      <xdr:row>37</xdr:row>
      <xdr:rowOff>130492</xdr:rowOff>
    </xdr:to>
    <xdr:sp macro="" textlink="">
      <xdr:nvSpPr>
        <xdr:cNvPr id="68" name="フローチャート : 判断 67"/>
        <xdr:cNvSpPr/>
      </xdr:nvSpPr>
      <xdr:spPr>
        <a:xfrm>
          <a:off x="2857500" y="637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121619</xdr:rowOff>
    </xdr:from>
    <xdr:ext cx="469744" cy="259045"/>
    <xdr:sp macro="" textlink="">
      <xdr:nvSpPr>
        <xdr:cNvPr id="69" name="テキスト ボックス 68"/>
        <xdr:cNvSpPr txBox="1"/>
      </xdr:nvSpPr>
      <xdr:spPr>
        <a:xfrm>
          <a:off x="2673427" y="6465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62357</xdr:rowOff>
    </xdr:from>
    <xdr:to>
      <xdr:col>2</xdr:col>
      <xdr:colOff>638175</xdr:colOff>
      <xdr:row>35</xdr:row>
      <xdr:rowOff>91122</xdr:rowOff>
    </xdr:to>
    <xdr:cxnSp macro="">
      <xdr:nvCxnSpPr>
        <xdr:cNvPr id="70" name="直線コネクタ 69"/>
        <xdr:cNvCxnSpPr/>
      </xdr:nvCxnSpPr>
      <xdr:spPr>
        <a:xfrm>
          <a:off x="1130300" y="6063107"/>
          <a:ext cx="889000" cy="2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39370</xdr:rowOff>
    </xdr:from>
    <xdr:to>
      <xdr:col>3</xdr:col>
      <xdr:colOff>3175</xdr:colOff>
      <xdr:row>37</xdr:row>
      <xdr:rowOff>140970</xdr:rowOff>
    </xdr:to>
    <xdr:sp macro="" textlink="">
      <xdr:nvSpPr>
        <xdr:cNvPr id="71" name="フローチャート : 判断 70"/>
        <xdr:cNvSpPr/>
      </xdr:nvSpPr>
      <xdr:spPr>
        <a:xfrm>
          <a:off x="1968500" y="638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132097</xdr:rowOff>
    </xdr:from>
    <xdr:ext cx="469744" cy="259045"/>
    <xdr:sp macro="" textlink="">
      <xdr:nvSpPr>
        <xdr:cNvPr id="72" name="テキスト ボックス 71"/>
        <xdr:cNvSpPr txBox="1"/>
      </xdr:nvSpPr>
      <xdr:spPr>
        <a:xfrm>
          <a:off x="1784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3,560</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18605</xdr:rowOff>
    </xdr:from>
    <xdr:to>
      <xdr:col>1</xdr:col>
      <xdr:colOff>485775</xdr:colOff>
      <xdr:row>37</xdr:row>
      <xdr:rowOff>120205</xdr:rowOff>
    </xdr:to>
    <xdr:sp macro="" textlink="">
      <xdr:nvSpPr>
        <xdr:cNvPr id="73" name="フローチャート : 判断 72"/>
        <xdr:cNvSpPr/>
      </xdr:nvSpPr>
      <xdr:spPr>
        <a:xfrm>
          <a:off x="1079500" y="636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111332</xdr:rowOff>
    </xdr:from>
    <xdr:ext cx="469744" cy="259045"/>
    <xdr:sp macro="" textlink="">
      <xdr:nvSpPr>
        <xdr:cNvPr id="74" name="テキスト ボックス 73"/>
        <xdr:cNvSpPr txBox="1"/>
      </xdr:nvSpPr>
      <xdr:spPr>
        <a:xfrm>
          <a:off x="895427" y="6454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13081</xdr:rowOff>
    </xdr:from>
    <xdr:to>
      <xdr:col>6</xdr:col>
      <xdr:colOff>561975</xdr:colOff>
      <xdr:row>35</xdr:row>
      <xdr:rowOff>114681</xdr:rowOff>
    </xdr:to>
    <xdr:sp macro="" textlink="">
      <xdr:nvSpPr>
        <xdr:cNvPr id="80" name="円/楕円 79"/>
        <xdr:cNvSpPr/>
      </xdr:nvSpPr>
      <xdr:spPr>
        <a:xfrm>
          <a:off x="4584700" y="601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35958</xdr:rowOff>
    </xdr:from>
    <xdr:ext cx="469744" cy="259045"/>
    <xdr:sp macro="" textlink="">
      <xdr:nvSpPr>
        <xdr:cNvPr id="81" name="議会費該当値テキスト"/>
        <xdr:cNvSpPr txBox="1"/>
      </xdr:nvSpPr>
      <xdr:spPr>
        <a:xfrm>
          <a:off x="4686300" y="5865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5,498</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115760</xdr:rowOff>
    </xdr:from>
    <xdr:to>
      <xdr:col>5</xdr:col>
      <xdr:colOff>409575</xdr:colOff>
      <xdr:row>35</xdr:row>
      <xdr:rowOff>45910</xdr:rowOff>
    </xdr:to>
    <xdr:sp macro="" textlink="">
      <xdr:nvSpPr>
        <xdr:cNvPr id="82" name="円/楕円 81"/>
        <xdr:cNvSpPr/>
      </xdr:nvSpPr>
      <xdr:spPr>
        <a:xfrm>
          <a:off x="3746500" y="594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62437</xdr:rowOff>
    </xdr:from>
    <xdr:ext cx="469744" cy="259045"/>
    <xdr:sp macro="" textlink="">
      <xdr:nvSpPr>
        <xdr:cNvPr id="83" name="テキスト ボックス 82"/>
        <xdr:cNvSpPr txBox="1"/>
      </xdr:nvSpPr>
      <xdr:spPr>
        <a:xfrm>
          <a:off x="3562427" y="5720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5,859</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14415</xdr:rowOff>
    </xdr:from>
    <xdr:to>
      <xdr:col>4</xdr:col>
      <xdr:colOff>206375</xdr:colOff>
      <xdr:row>35</xdr:row>
      <xdr:rowOff>116015</xdr:rowOff>
    </xdr:to>
    <xdr:sp macro="" textlink="">
      <xdr:nvSpPr>
        <xdr:cNvPr id="84" name="円/楕円 83"/>
        <xdr:cNvSpPr/>
      </xdr:nvSpPr>
      <xdr:spPr>
        <a:xfrm>
          <a:off x="2857500" y="601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132542</xdr:rowOff>
    </xdr:from>
    <xdr:ext cx="469744" cy="259045"/>
    <xdr:sp macro="" textlink="">
      <xdr:nvSpPr>
        <xdr:cNvPr id="85" name="テキスト ボックス 84"/>
        <xdr:cNvSpPr txBox="1"/>
      </xdr:nvSpPr>
      <xdr:spPr>
        <a:xfrm>
          <a:off x="2673427" y="5790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5,491</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40322</xdr:rowOff>
    </xdr:from>
    <xdr:to>
      <xdr:col>3</xdr:col>
      <xdr:colOff>3175</xdr:colOff>
      <xdr:row>35</xdr:row>
      <xdr:rowOff>141922</xdr:rowOff>
    </xdr:to>
    <xdr:sp macro="" textlink="">
      <xdr:nvSpPr>
        <xdr:cNvPr id="86" name="円/楕円 85"/>
        <xdr:cNvSpPr/>
      </xdr:nvSpPr>
      <xdr:spPr>
        <a:xfrm>
          <a:off x="1968500" y="604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158449</xdr:rowOff>
    </xdr:from>
    <xdr:ext cx="469744" cy="259045"/>
    <xdr:sp macro="" textlink="">
      <xdr:nvSpPr>
        <xdr:cNvPr id="87" name="テキスト ボックス 86"/>
        <xdr:cNvSpPr txBox="1"/>
      </xdr:nvSpPr>
      <xdr:spPr>
        <a:xfrm>
          <a:off x="1784427" y="5816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5,355</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11557</xdr:rowOff>
    </xdr:from>
    <xdr:to>
      <xdr:col>1</xdr:col>
      <xdr:colOff>485775</xdr:colOff>
      <xdr:row>35</xdr:row>
      <xdr:rowOff>113157</xdr:rowOff>
    </xdr:to>
    <xdr:sp macro="" textlink="">
      <xdr:nvSpPr>
        <xdr:cNvPr id="88" name="円/楕円 87"/>
        <xdr:cNvSpPr/>
      </xdr:nvSpPr>
      <xdr:spPr>
        <a:xfrm>
          <a:off x="1079500" y="6012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129684</xdr:rowOff>
    </xdr:from>
    <xdr:ext cx="469744" cy="259045"/>
    <xdr:sp macro="" textlink="">
      <xdr:nvSpPr>
        <xdr:cNvPr id="89" name="テキスト ボックス 88"/>
        <xdr:cNvSpPr txBox="1"/>
      </xdr:nvSpPr>
      <xdr:spPr>
        <a:xfrm>
          <a:off x="895427" y="5787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103,811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48301</xdr:rowOff>
    </xdr:from>
    <xdr:to>
      <xdr:col>6</xdr:col>
      <xdr:colOff>510540</xdr:colOff>
      <xdr:row>57</xdr:row>
      <xdr:rowOff>149484</xdr:rowOff>
    </xdr:to>
    <xdr:cxnSp macro="">
      <xdr:nvCxnSpPr>
        <xdr:cNvPr id="111" name="直線コネクタ 110"/>
        <xdr:cNvCxnSpPr/>
      </xdr:nvCxnSpPr>
      <xdr:spPr>
        <a:xfrm flipV="1">
          <a:off x="4633595" y="8792251"/>
          <a:ext cx="1270" cy="1129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153311</xdr:rowOff>
    </xdr:from>
    <xdr:ext cx="534377" cy="259045"/>
    <xdr:sp macro="" textlink="">
      <xdr:nvSpPr>
        <xdr:cNvPr id="112" name="総務費最小値テキスト"/>
        <xdr:cNvSpPr txBox="1"/>
      </xdr:nvSpPr>
      <xdr:spPr>
        <a:xfrm>
          <a:off x="4686300" y="992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35,360</a:t>
          </a:r>
          <a:endParaRPr kumimoji="1" lang="ja-JP" altLang="en-US" sz="1000" b="1">
            <a:latin typeface="ＭＳ Ｐゴシック"/>
          </a:endParaRPr>
        </a:p>
      </xdr:txBody>
    </xdr:sp>
    <xdr:clientData/>
  </xdr:oneCellAnchor>
  <xdr:twoCellAnchor>
    <xdr:from>
      <xdr:col>6</xdr:col>
      <xdr:colOff>422275</xdr:colOff>
      <xdr:row>57</xdr:row>
      <xdr:rowOff>149484</xdr:rowOff>
    </xdr:from>
    <xdr:to>
      <xdr:col>6</xdr:col>
      <xdr:colOff>600075</xdr:colOff>
      <xdr:row>57</xdr:row>
      <xdr:rowOff>149484</xdr:rowOff>
    </xdr:to>
    <xdr:cxnSp macro="">
      <xdr:nvCxnSpPr>
        <xdr:cNvPr id="113" name="直線コネクタ 112"/>
        <xdr:cNvCxnSpPr/>
      </xdr:nvCxnSpPr>
      <xdr:spPr>
        <a:xfrm>
          <a:off x="4546600" y="9922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166428</xdr:rowOff>
    </xdr:from>
    <xdr:ext cx="599010" cy="259045"/>
    <xdr:sp macro="" textlink="">
      <xdr:nvSpPr>
        <xdr:cNvPr id="114" name="総務費最大値テキスト"/>
        <xdr:cNvSpPr txBox="1"/>
      </xdr:nvSpPr>
      <xdr:spPr>
        <a:xfrm>
          <a:off x="4686300" y="8567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282,491</a:t>
          </a:r>
          <a:endParaRPr kumimoji="1" lang="ja-JP" altLang="en-US" sz="1000" b="1">
            <a:latin typeface="ＭＳ Ｐゴシック"/>
          </a:endParaRPr>
        </a:p>
      </xdr:txBody>
    </xdr:sp>
    <xdr:clientData/>
  </xdr:oneCellAnchor>
  <xdr:twoCellAnchor>
    <xdr:from>
      <xdr:col>6</xdr:col>
      <xdr:colOff>422275</xdr:colOff>
      <xdr:row>51</xdr:row>
      <xdr:rowOff>48301</xdr:rowOff>
    </xdr:from>
    <xdr:to>
      <xdr:col>6</xdr:col>
      <xdr:colOff>600075</xdr:colOff>
      <xdr:row>51</xdr:row>
      <xdr:rowOff>48301</xdr:rowOff>
    </xdr:to>
    <xdr:cxnSp macro="">
      <xdr:nvCxnSpPr>
        <xdr:cNvPr id="115" name="直線コネクタ 114"/>
        <xdr:cNvCxnSpPr/>
      </xdr:nvCxnSpPr>
      <xdr:spPr>
        <a:xfrm>
          <a:off x="4546600" y="879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76693</xdr:rowOff>
    </xdr:from>
    <xdr:to>
      <xdr:col>6</xdr:col>
      <xdr:colOff>511175</xdr:colOff>
      <xdr:row>56</xdr:row>
      <xdr:rowOff>104935</xdr:rowOff>
    </xdr:to>
    <xdr:cxnSp macro="">
      <xdr:nvCxnSpPr>
        <xdr:cNvPr id="116" name="直線コネクタ 115"/>
        <xdr:cNvCxnSpPr/>
      </xdr:nvCxnSpPr>
      <xdr:spPr>
        <a:xfrm>
          <a:off x="3797300" y="9677893"/>
          <a:ext cx="838200" cy="28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63963</xdr:rowOff>
    </xdr:from>
    <xdr:ext cx="534377" cy="259045"/>
    <xdr:sp macro="" textlink="">
      <xdr:nvSpPr>
        <xdr:cNvPr id="117" name="総務費平均値テキスト"/>
        <xdr:cNvSpPr txBox="1"/>
      </xdr:nvSpPr>
      <xdr:spPr>
        <a:xfrm>
          <a:off x="4686300" y="9493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41086</xdr:rowOff>
    </xdr:from>
    <xdr:to>
      <xdr:col>6</xdr:col>
      <xdr:colOff>561975</xdr:colOff>
      <xdr:row>56</xdr:row>
      <xdr:rowOff>142686</xdr:rowOff>
    </xdr:to>
    <xdr:sp macro="" textlink="">
      <xdr:nvSpPr>
        <xdr:cNvPr id="118" name="フローチャート : 判断 117"/>
        <xdr:cNvSpPr/>
      </xdr:nvSpPr>
      <xdr:spPr>
        <a:xfrm>
          <a:off x="45847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92714</xdr:rowOff>
    </xdr:from>
    <xdr:to>
      <xdr:col>5</xdr:col>
      <xdr:colOff>358775</xdr:colOff>
      <xdr:row>56</xdr:row>
      <xdr:rowOff>76693</xdr:rowOff>
    </xdr:to>
    <xdr:cxnSp macro="">
      <xdr:nvCxnSpPr>
        <xdr:cNvPr id="119" name="直線コネクタ 118"/>
        <xdr:cNvCxnSpPr/>
      </xdr:nvCxnSpPr>
      <xdr:spPr>
        <a:xfrm>
          <a:off x="2908300" y="9522464"/>
          <a:ext cx="889000" cy="15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34744</xdr:rowOff>
    </xdr:from>
    <xdr:to>
      <xdr:col>5</xdr:col>
      <xdr:colOff>409575</xdr:colOff>
      <xdr:row>56</xdr:row>
      <xdr:rowOff>136344</xdr:rowOff>
    </xdr:to>
    <xdr:sp macro="" textlink="">
      <xdr:nvSpPr>
        <xdr:cNvPr id="120" name="フローチャート : 判断 119"/>
        <xdr:cNvSpPr/>
      </xdr:nvSpPr>
      <xdr:spPr>
        <a:xfrm>
          <a:off x="3746500" y="963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127471</xdr:rowOff>
    </xdr:from>
    <xdr:ext cx="534377" cy="259045"/>
    <xdr:sp macro="" textlink="">
      <xdr:nvSpPr>
        <xdr:cNvPr id="121" name="テキスト ボックス 120"/>
        <xdr:cNvSpPr txBox="1"/>
      </xdr:nvSpPr>
      <xdr:spPr>
        <a:xfrm>
          <a:off x="3530111" y="972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86,845</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92714</xdr:rowOff>
    </xdr:from>
    <xdr:to>
      <xdr:col>4</xdr:col>
      <xdr:colOff>155575</xdr:colOff>
      <xdr:row>55</xdr:row>
      <xdr:rowOff>166825</xdr:rowOff>
    </xdr:to>
    <xdr:cxnSp macro="">
      <xdr:nvCxnSpPr>
        <xdr:cNvPr id="122" name="直線コネクタ 121"/>
        <xdr:cNvCxnSpPr/>
      </xdr:nvCxnSpPr>
      <xdr:spPr>
        <a:xfrm flipV="1">
          <a:off x="2019300" y="9522464"/>
          <a:ext cx="889000" cy="74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143097</xdr:rowOff>
    </xdr:from>
    <xdr:to>
      <xdr:col>4</xdr:col>
      <xdr:colOff>206375</xdr:colOff>
      <xdr:row>57</xdr:row>
      <xdr:rowOff>73247</xdr:rowOff>
    </xdr:to>
    <xdr:sp macro="" textlink="">
      <xdr:nvSpPr>
        <xdr:cNvPr id="123" name="フローチャート : 判断 122"/>
        <xdr:cNvSpPr/>
      </xdr:nvSpPr>
      <xdr:spPr>
        <a:xfrm>
          <a:off x="2857500" y="974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64374</xdr:rowOff>
    </xdr:from>
    <xdr:ext cx="534377" cy="259045"/>
    <xdr:sp macro="" textlink="">
      <xdr:nvSpPr>
        <xdr:cNvPr id="124" name="テキスト ボックス 123"/>
        <xdr:cNvSpPr txBox="1"/>
      </xdr:nvSpPr>
      <xdr:spPr>
        <a:xfrm>
          <a:off x="2641111" y="983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63,146</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166825</xdr:rowOff>
    </xdr:from>
    <xdr:to>
      <xdr:col>2</xdr:col>
      <xdr:colOff>638175</xdr:colOff>
      <xdr:row>56</xdr:row>
      <xdr:rowOff>119830</xdr:rowOff>
    </xdr:to>
    <xdr:cxnSp macro="">
      <xdr:nvCxnSpPr>
        <xdr:cNvPr id="125" name="直線コネクタ 124"/>
        <xdr:cNvCxnSpPr/>
      </xdr:nvCxnSpPr>
      <xdr:spPr>
        <a:xfrm flipV="1">
          <a:off x="1130300" y="9596575"/>
          <a:ext cx="889000" cy="12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128923</xdr:rowOff>
    </xdr:from>
    <xdr:to>
      <xdr:col>3</xdr:col>
      <xdr:colOff>3175</xdr:colOff>
      <xdr:row>57</xdr:row>
      <xdr:rowOff>59073</xdr:rowOff>
    </xdr:to>
    <xdr:sp macro="" textlink="">
      <xdr:nvSpPr>
        <xdr:cNvPr id="126" name="フローチャート : 判断 125"/>
        <xdr:cNvSpPr/>
      </xdr:nvSpPr>
      <xdr:spPr>
        <a:xfrm>
          <a:off x="1968500" y="97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50200</xdr:rowOff>
    </xdr:from>
    <xdr:ext cx="534377" cy="259045"/>
    <xdr:sp macro="" textlink="">
      <xdr:nvSpPr>
        <xdr:cNvPr id="127" name="テキスト ボックス 126"/>
        <xdr:cNvSpPr txBox="1"/>
      </xdr:nvSpPr>
      <xdr:spPr>
        <a:xfrm>
          <a:off x="1752111" y="982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66,246</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156140</xdr:rowOff>
    </xdr:from>
    <xdr:to>
      <xdr:col>1</xdr:col>
      <xdr:colOff>485775</xdr:colOff>
      <xdr:row>57</xdr:row>
      <xdr:rowOff>86290</xdr:rowOff>
    </xdr:to>
    <xdr:sp macro="" textlink="">
      <xdr:nvSpPr>
        <xdr:cNvPr id="128" name="フローチャート : 判断 127"/>
        <xdr:cNvSpPr/>
      </xdr:nvSpPr>
      <xdr:spPr>
        <a:xfrm>
          <a:off x="1079500" y="97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77417</xdr:rowOff>
    </xdr:from>
    <xdr:ext cx="534377" cy="259045"/>
    <xdr:sp macro="" textlink="">
      <xdr:nvSpPr>
        <xdr:cNvPr id="129" name="テキスト ボックス 128"/>
        <xdr:cNvSpPr txBox="1"/>
      </xdr:nvSpPr>
      <xdr:spPr>
        <a:xfrm>
          <a:off x="863111" y="9850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54135</xdr:rowOff>
    </xdr:from>
    <xdr:to>
      <xdr:col>6</xdr:col>
      <xdr:colOff>561975</xdr:colOff>
      <xdr:row>56</xdr:row>
      <xdr:rowOff>155735</xdr:rowOff>
    </xdr:to>
    <xdr:sp macro="" textlink="">
      <xdr:nvSpPr>
        <xdr:cNvPr id="135" name="円/楕円 134"/>
        <xdr:cNvSpPr/>
      </xdr:nvSpPr>
      <xdr:spPr>
        <a:xfrm>
          <a:off x="4584700" y="965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32562</xdr:rowOff>
    </xdr:from>
    <xdr:ext cx="534377" cy="259045"/>
    <xdr:sp macro="" textlink="">
      <xdr:nvSpPr>
        <xdr:cNvPr id="136" name="総務費該当値テキスト"/>
        <xdr:cNvSpPr txBox="1"/>
      </xdr:nvSpPr>
      <xdr:spPr>
        <a:xfrm>
          <a:off x="4686300" y="9633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82,604</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25893</xdr:rowOff>
    </xdr:from>
    <xdr:to>
      <xdr:col>5</xdr:col>
      <xdr:colOff>409575</xdr:colOff>
      <xdr:row>56</xdr:row>
      <xdr:rowOff>127493</xdr:rowOff>
    </xdr:to>
    <xdr:sp macro="" textlink="">
      <xdr:nvSpPr>
        <xdr:cNvPr id="137" name="円/楕円 136"/>
        <xdr:cNvSpPr/>
      </xdr:nvSpPr>
      <xdr:spPr>
        <a:xfrm>
          <a:off x="3746500" y="9627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144020</xdr:rowOff>
    </xdr:from>
    <xdr:ext cx="534377" cy="259045"/>
    <xdr:sp macro="" textlink="">
      <xdr:nvSpPr>
        <xdr:cNvPr id="138" name="テキスト ボックス 137"/>
        <xdr:cNvSpPr txBox="1"/>
      </xdr:nvSpPr>
      <xdr:spPr>
        <a:xfrm>
          <a:off x="3530111" y="9402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88,781</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41914</xdr:rowOff>
    </xdr:from>
    <xdr:to>
      <xdr:col>4</xdr:col>
      <xdr:colOff>206375</xdr:colOff>
      <xdr:row>55</xdr:row>
      <xdr:rowOff>143514</xdr:rowOff>
    </xdr:to>
    <xdr:sp macro="" textlink="">
      <xdr:nvSpPr>
        <xdr:cNvPr id="139" name="円/楕円 138"/>
        <xdr:cNvSpPr/>
      </xdr:nvSpPr>
      <xdr:spPr>
        <a:xfrm>
          <a:off x="2857500" y="947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53</xdr:row>
      <xdr:rowOff>160041</xdr:rowOff>
    </xdr:from>
    <xdr:ext cx="599010" cy="259045"/>
    <xdr:sp macro="" textlink="">
      <xdr:nvSpPr>
        <xdr:cNvPr id="140" name="テキスト ボックス 139"/>
        <xdr:cNvSpPr txBox="1"/>
      </xdr:nvSpPr>
      <xdr:spPr>
        <a:xfrm>
          <a:off x="2608794" y="9246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122,777</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116025</xdr:rowOff>
    </xdr:from>
    <xdr:to>
      <xdr:col>3</xdr:col>
      <xdr:colOff>3175</xdr:colOff>
      <xdr:row>56</xdr:row>
      <xdr:rowOff>46175</xdr:rowOff>
    </xdr:to>
    <xdr:sp macro="" textlink="">
      <xdr:nvSpPr>
        <xdr:cNvPr id="141" name="円/楕円 140"/>
        <xdr:cNvSpPr/>
      </xdr:nvSpPr>
      <xdr:spPr>
        <a:xfrm>
          <a:off x="1968500" y="954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62702</xdr:rowOff>
    </xdr:from>
    <xdr:ext cx="599010" cy="259045"/>
    <xdr:sp macro="" textlink="">
      <xdr:nvSpPr>
        <xdr:cNvPr id="142" name="テキスト ボックス 141"/>
        <xdr:cNvSpPr txBox="1"/>
      </xdr:nvSpPr>
      <xdr:spPr>
        <a:xfrm>
          <a:off x="1719794" y="9321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106,567</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69030</xdr:rowOff>
    </xdr:from>
    <xdr:to>
      <xdr:col>1</xdr:col>
      <xdr:colOff>485775</xdr:colOff>
      <xdr:row>56</xdr:row>
      <xdr:rowOff>170630</xdr:rowOff>
    </xdr:to>
    <xdr:sp macro="" textlink="">
      <xdr:nvSpPr>
        <xdr:cNvPr id="143" name="円/楕円 142"/>
        <xdr:cNvSpPr/>
      </xdr:nvSpPr>
      <xdr:spPr>
        <a:xfrm>
          <a:off x="1079500" y="96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15707</xdr:rowOff>
    </xdr:from>
    <xdr:ext cx="534377" cy="259045"/>
    <xdr:sp macro="" textlink="">
      <xdr:nvSpPr>
        <xdr:cNvPr id="144" name="テキスト ボックス 143"/>
        <xdr:cNvSpPr txBox="1"/>
      </xdr:nvSpPr>
      <xdr:spPr>
        <a:xfrm>
          <a:off x="863111" y="944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79,346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263,843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90720</xdr:rowOff>
    </xdr:from>
    <xdr:to>
      <xdr:col>6</xdr:col>
      <xdr:colOff>510540</xdr:colOff>
      <xdr:row>78</xdr:row>
      <xdr:rowOff>81708</xdr:rowOff>
    </xdr:to>
    <xdr:cxnSp macro="">
      <xdr:nvCxnSpPr>
        <xdr:cNvPr id="167" name="直線コネクタ 166"/>
        <xdr:cNvCxnSpPr/>
      </xdr:nvCxnSpPr>
      <xdr:spPr>
        <a:xfrm flipV="1">
          <a:off x="4633595" y="12435120"/>
          <a:ext cx="1270" cy="1019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85535</xdr:rowOff>
    </xdr:from>
    <xdr:ext cx="599010" cy="259045"/>
    <xdr:sp macro="" textlink="">
      <xdr:nvSpPr>
        <xdr:cNvPr id="168" name="民生費最小値テキスト"/>
        <xdr:cNvSpPr txBox="1"/>
      </xdr:nvSpPr>
      <xdr:spPr>
        <a:xfrm>
          <a:off x="4686300" y="1345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112,684</a:t>
          </a:r>
          <a:endParaRPr kumimoji="1" lang="ja-JP" altLang="en-US" sz="1000" b="1">
            <a:latin typeface="ＭＳ Ｐゴシック"/>
          </a:endParaRPr>
        </a:p>
      </xdr:txBody>
    </xdr:sp>
    <xdr:clientData/>
  </xdr:oneCellAnchor>
  <xdr:twoCellAnchor>
    <xdr:from>
      <xdr:col>6</xdr:col>
      <xdr:colOff>422275</xdr:colOff>
      <xdr:row>78</xdr:row>
      <xdr:rowOff>81708</xdr:rowOff>
    </xdr:from>
    <xdr:to>
      <xdr:col>6</xdr:col>
      <xdr:colOff>600075</xdr:colOff>
      <xdr:row>78</xdr:row>
      <xdr:rowOff>81708</xdr:rowOff>
    </xdr:to>
    <xdr:cxnSp macro="">
      <xdr:nvCxnSpPr>
        <xdr:cNvPr id="169" name="直線コネクタ 168"/>
        <xdr:cNvCxnSpPr/>
      </xdr:nvCxnSpPr>
      <xdr:spPr>
        <a:xfrm>
          <a:off x="4546600" y="13454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71</xdr:row>
      <xdr:rowOff>37397</xdr:rowOff>
    </xdr:from>
    <xdr:ext cx="599010" cy="259045"/>
    <xdr:sp macro="" textlink="">
      <xdr:nvSpPr>
        <xdr:cNvPr id="170" name="民生費最大値テキスト"/>
        <xdr:cNvSpPr txBox="1"/>
      </xdr:nvSpPr>
      <xdr:spPr>
        <a:xfrm>
          <a:off x="4686300" y="12210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335,713</a:t>
          </a:r>
          <a:endParaRPr kumimoji="1" lang="ja-JP" altLang="en-US" sz="1000" b="1">
            <a:latin typeface="ＭＳ Ｐゴシック"/>
          </a:endParaRPr>
        </a:p>
      </xdr:txBody>
    </xdr:sp>
    <xdr:clientData/>
  </xdr:oneCellAnchor>
  <xdr:twoCellAnchor>
    <xdr:from>
      <xdr:col>6</xdr:col>
      <xdr:colOff>422275</xdr:colOff>
      <xdr:row>72</xdr:row>
      <xdr:rowOff>90720</xdr:rowOff>
    </xdr:from>
    <xdr:to>
      <xdr:col>6</xdr:col>
      <xdr:colOff>600075</xdr:colOff>
      <xdr:row>72</xdr:row>
      <xdr:rowOff>90720</xdr:rowOff>
    </xdr:to>
    <xdr:cxnSp macro="">
      <xdr:nvCxnSpPr>
        <xdr:cNvPr id="171" name="直線コネクタ 170"/>
        <xdr:cNvCxnSpPr/>
      </xdr:nvCxnSpPr>
      <xdr:spPr>
        <a:xfrm>
          <a:off x="4546600" y="12435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53285</xdr:rowOff>
    </xdr:from>
    <xdr:to>
      <xdr:col>6</xdr:col>
      <xdr:colOff>511175</xdr:colOff>
      <xdr:row>77</xdr:row>
      <xdr:rowOff>111235</xdr:rowOff>
    </xdr:to>
    <xdr:cxnSp macro="">
      <xdr:nvCxnSpPr>
        <xdr:cNvPr id="172" name="直線コネクタ 171"/>
        <xdr:cNvCxnSpPr/>
      </xdr:nvCxnSpPr>
      <xdr:spPr>
        <a:xfrm flipV="1">
          <a:off x="3797300" y="13254935"/>
          <a:ext cx="838200" cy="5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102967</xdr:rowOff>
    </xdr:from>
    <xdr:ext cx="599010" cy="259045"/>
    <xdr:sp macro="" textlink="">
      <xdr:nvSpPr>
        <xdr:cNvPr id="173" name="民生費平均値テキスト"/>
        <xdr:cNvSpPr txBox="1"/>
      </xdr:nvSpPr>
      <xdr:spPr>
        <a:xfrm>
          <a:off x="4686300" y="129617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176,927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80090</xdr:rowOff>
    </xdr:from>
    <xdr:to>
      <xdr:col>6</xdr:col>
      <xdr:colOff>561975</xdr:colOff>
      <xdr:row>77</xdr:row>
      <xdr:rowOff>10240</xdr:rowOff>
    </xdr:to>
    <xdr:sp macro="" textlink="">
      <xdr:nvSpPr>
        <xdr:cNvPr id="174" name="フローチャート : 判断 173"/>
        <xdr:cNvSpPr/>
      </xdr:nvSpPr>
      <xdr:spPr>
        <a:xfrm>
          <a:off x="45847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111235</xdr:rowOff>
    </xdr:from>
    <xdr:to>
      <xdr:col>5</xdr:col>
      <xdr:colOff>358775</xdr:colOff>
      <xdr:row>77</xdr:row>
      <xdr:rowOff>140655</xdr:rowOff>
    </xdr:to>
    <xdr:cxnSp macro="">
      <xdr:nvCxnSpPr>
        <xdr:cNvPr id="175" name="直線コネクタ 174"/>
        <xdr:cNvCxnSpPr/>
      </xdr:nvCxnSpPr>
      <xdr:spPr>
        <a:xfrm flipV="1">
          <a:off x="2908300" y="13312885"/>
          <a:ext cx="889000" cy="29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170255</xdr:rowOff>
    </xdr:from>
    <xdr:to>
      <xdr:col>5</xdr:col>
      <xdr:colOff>409575</xdr:colOff>
      <xdr:row>77</xdr:row>
      <xdr:rowOff>100405</xdr:rowOff>
    </xdr:to>
    <xdr:sp macro="" textlink="">
      <xdr:nvSpPr>
        <xdr:cNvPr id="176" name="フローチャート : 判断 175"/>
        <xdr:cNvSpPr/>
      </xdr:nvSpPr>
      <xdr:spPr>
        <a:xfrm>
          <a:off x="3746500" y="1320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116932</xdr:rowOff>
    </xdr:from>
    <xdr:ext cx="599010" cy="259045"/>
    <xdr:sp macro="" textlink="">
      <xdr:nvSpPr>
        <xdr:cNvPr id="177" name="テキスト ボックス 176"/>
        <xdr:cNvSpPr txBox="1"/>
      </xdr:nvSpPr>
      <xdr:spPr>
        <a:xfrm>
          <a:off x="3497794" y="12975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157,206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140655</xdr:rowOff>
    </xdr:from>
    <xdr:to>
      <xdr:col>4</xdr:col>
      <xdr:colOff>155575</xdr:colOff>
      <xdr:row>78</xdr:row>
      <xdr:rowOff>8333</xdr:rowOff>
    </xdr:to>
    <xdr:cxnSp macro="">
      <xdr:nvCxnSpPr>
        <xdr:cNvPr id="178" name="直線コネクタ 177"/>
        <xdr:cNvCxnSpPr/>
      </xdr:nvCxnSpPr>
      <xdr:spPr>
        <a:xfrm flipV="1">
          <a:off x="2019300" y="13342305"/>
          <a:ext cx="889000" cy="39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83948</xdr:rowOff>
    </xdr:from>
    <xdr:to>
      <xdr:col>4</xdr:col>
      <xdr:colOff>206375</xdr:colOff>
      <xdr:row>78</xdr:row>
      <xdr:rowOff>14098</xdr:rowOff>
    </xdr:to>
    <xdr:sp macro="" textlink="">
      <xdr:nvSpPr>
        <xdr:cNvPr id="179" name="フローチャート : 判断 178"/>
        <xdr:cNvSpPr/>
      </xdr:nvSpPr>
      <xdr:spPr>
        <a:xfrm>
          <a:off x="2857500" y="13285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30625</xdr:rowOff>
    </xdr:from>
    <xdr:ext cx="599010" cy="259045"/>
    <xdr:sp macro="" textlink="">
      <xdr:nvSpPr>
        <xdr:cNvPr id="180" name="テキスト ボックス 179"/>
        <xdr:cNvSpPr txBox="1"/>
      </xdr:nvSpPr>
      <xdr:spPr>
        <a:xfrm>
          <a:off x="2608794" y="13060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138,583</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30471</xdr:rowOff>
    </xdr:from>
    <xdr:to>
      <xdr:col>2</xdr:col>
      <xdr:colOff>638175</xdr:colOff>
      <xdr:row>78</xdr:row>
      <xdr:rowOff>8333</xdr:rowOff>
    </xdr:to>
    <xdr:cxnSp macro="">
      <xdr:nvCxnSpPr>
        <xdr:cNvPr id="181" name="直線コネクタ 180"/>
        <xdr:cNvCxnSpPr/>
      </xdr:nvCxnSpPr>
      <xdr:spPr>
        <a:xfrm>
          <a:off x="1130300" y="13060671"/>
          <a:ext cx="889000" cy="320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97335</xdr:rowOff>
    </xdr:from>
    <xdr:to>
      <xdr:col>3</xdr:col>
      <xdr:colOff>3175</xdr:colOff>
      <xdr:row>78</xdr:row>
      <xdr:rowOff>27485</xdr:rowOff>
    </xdr:to>
    <xdr:sp macro="" textlink="">
      <xdr:nvSpPr>
        <xdr:cNvPr id="182" name="フローチャート : 判断 181"/>
        <xdr:cNvSpPr/>
      </xdr:nvSpPr>
      <xdr:spPr>
        <a:xfrm>
          <a:off x="1968500" y="1329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44012</xdr:rowOff>
    </xdr:from>
    <xdr:ext cx="599010" cy="259045"/>
    <xdr:sp macro="" textlink="">
      <xdr:nvSpPr>
        <xdr:cNvPr id="183" name="テキスト ボックス 182"/>
        <xdr:cNvSpPr txBox="1"/>
      </xdr:nvSpPr>
      <xdr:spPr>
        <a:xfrm>
          <a:off x="1719794" y="13074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135,655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115230</xdr:rowOff>
    </xdr:from>
    <xdr:to>
      <xdr:col>1</xdr:col>
      <xdr:colOff>485775</xdr:colOff>
      <xdr:row>78</xdr:row>
      <xdr:rowOff>45380</xdr:rowOff>
    </xdr:to>
    <xdr:sp macro="" textlink="">
      <xdr:nvSpPr>
        <xdr:cNvPr id="184" name="フローチャート : 判断 183"/>
        <xdr:cNvSpPr/>
      </xdr:nvSpPr>
      <xdr:spPr>
        <a:xfrm>
          <a:off x="1079500" y="1331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36507</xdr:rowOff>
    </xdr:from>
    <xdr:ext cx="599010" cy="259045"/>
    <xdr:sp macro="" textlink="">
      <xdr:nvSpPr>
        <xdr:cNvPr id="185" name="テキスト ボックス 184"/>
        <xdr:cNvSpPr txBox="1"/>
      </xdr:nvSpPr>
      <xdr:spPr>
        <a:xfrm>
          <a:off x="830794" y="13409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131,741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2485</xdr:rowOff>
    </xdr:from>
    <xdr:to>
      <xdr:col>6</xdr:col>
      <xdr:colOff>561975</xdr:colOff>
      <xdr:row>77</xdr:row>
      <xdr:rowOff>104085</xdr:rowOff>
    </xdr:to>
    <xdr:sp macro="" textlink="">
      <xdr:nvSpPr>
        <xdr:cNvPr id="191" name="円/楕円 190"/>
        <xdr:cNvSpPr/>
      </xdr:nvSpPr>
      <xdr:spPr>
        <a:xfrm>
          <a:off x="4584700" y="1320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152362</xdr:rowOff>
    </xdr:from>
    <xdr:ext cx="599010" cy="259045"/>
    <xdr:sp macro="" textlink="">
      <xdr:nvSpPr>
        <xdr:cNvPr id="192" name="民生費該当値テキスト"/>
        <xdr:cNvSpPr txBox="1"/>
      </xdr:nvSpPr>
      <xdr:spPr>
        <a:xfrm>
          <a:off x="4686300" y="13182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156,401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60435</xdr:rowOff>
    </xdr:from>
    <xdr:to>
      <xdr:col>5</xdr:col>
      <xdr:colOff>409575</xdr:colOff>
      <xdr:row>77</xdr:row>
      <xdr:rowOff>162035</xdr:rowOff>
    </xdr:to>
    <xdr:sp macro="" textlink="">
      <xdr:nvSpPr>
        <xdr:cNvPr id="193" name="円/楕円 192"/>
        <xdr:cNvSpPr/>
      </xdr:nvSpPr>
      <xdr:spPr>
        <a:xfrm>
          <a:off x="3746500" y="1326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153162</xdr:rowOff>
    </xdr:from>
    <xdr:ext cx="599010" cy="259045"/>
    <xdr:sp macro="" textlink="">
      <xdr:nvSpPr>
        <xdr:cNvPr id="194" name="テキスト ボックス 193"/>
        <xdr:cNvSpPr txBox="1"/>
      </xdr:nvSpPr>
      <xdr:spPr>
        <a:xfrm>
          <a:off x="3497794" y="13354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143,726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89855</xdr:rowOff>
    </xdr:from>
    <xdr:to>
      <xdr:col>4</xdr:col>
      <xdr:colOff>206375</xdr:colOff>
      <xdr:row>78</xdr:row>
      <xdr:rowOff>20005</xdr:rowOff>
    </xdr:to>
    <xdr:sp macro="" textlink="">
      <xdr:nvSpPr>
        <xdr:cNvPr id="195" name="円/楕円 194"/>
        <xdr:cNvSpPr/>
      </xdr:nvSpPr>
      <xdr:spPr>
        <a:xfrm>
          <a:off x="2857500" y="1329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11132</xdr:rowOff>
    </xdr:from>
    <xdr:ext cx="599010" cy="259045"/>
    <xdr:sp macro="" textlink="">
      <xdr:nvSpPr>
        <xdr:cNvPr id="196" name="テキスト ボックス 195"/>
        <xdr:cNvSpPr txBox="1"/>
      </xdr:nvSpPr>
      <xdr:spPr>
        <a:xfrm>
          <a:off x="2608794" y="13384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137,291</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128983</xdr:rowOff>
    </xdr:from>
    <xdr:to>
      <xdr:col>3</xdr:col>
      <xdr:colOff>3175</xdr:colOff>
      <xdr:row>78</xdr:row>
      <xdr:rowOff>59133</xdr:rowOff>
    </xdr:to>
    <xdr:sp macro="" textlink="">
      <xdr:nvSpPr>
        <xdr:cNvPr id="197" name="円/楕円 196"/>
        <xdr:cNvSpPr/>
      </xdr:nvSpPr>
      <xdr:spPr>
        <a:xfrm>
          <a:off x="1968500" y="1333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50260</xdr:rowOff>
    </xdr:from>
    <xdr:ext cx="599010" cy="259045"/>
    <xdr:sp macro="" textlink="">
      <xdr:nvSpPr>
        <xdr:cNvPr id="198" name="テキスト ボックス 197"/>
        <xdr:cNvSpPr txBox="1"/>
      </xdr:nvSpPr>
      <xdr:spPr>
        <a:xfrm>
          <a:off x="1719794" y="13423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128,733</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151121</xdr:rowOff>
    </xdr:from>
    <xdr:to>
      <xdr:col>1</xdr:col>
      <xdr:colOff>485775</xdr:colOff>
      <xdr:row>76</xdr:row>
      <xdr:rowOff>81271</xdr:rowOff>
    </xdr:to>
    <xdr:sp macro="" textlink="">
      <xdr:nvSpPr>
        <xdr:cNvPr id="199" name="円/楕円 198"/>
        <xdr:cNvSpPr/>
      </xdr:nvSpPr>
      <xdr:spPr>
        <a:xfrm>
          <a:off x="1079500" y="1300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97797</xdr:rowOff>
    </xdr:from>
    <xdr:ext cx="599010" cy="259045"/>
    <xdr:sp macro="" textlink="">
      <xdr:nvSpPr>
        <xdr:cNvPr id="200" name="テキスト ボックス 199"/>
        <xdr:cNvSpPr txBox="1"/>
      </xdr:nvSpPr>
      <xdr:spPr>
        <a:xfrm>
          <a:off x="830794" y="12785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198,891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41,464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25400</xdr:rowOff>
    </xdr:from>
    <xdr:to>
      <xdr:col>7</xdr:col>
      <xdr:colOff>638175</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54627</xdr:rowOff>
    </xdr:from>
    <xdr:ext cx="248786" cy="259045"/>
    <xdr:sp macro="" textlink="">
      <xdr:nvSpPr>
        <xdr:cNvPr id="212" name="テキスト ボックス 211"/>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15" name="直線コネクタ 214"/>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6" name="テキスト ボックス 215"/>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1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136575</xdr:rowOff>
    </xdr:from>
    <xdr:to>
      <xdr:col>6</xdr:col>
      <xdr:colOff>510540</xdr:colOff>
      <xdr:row>97</xdr:row>
      <xdr:rowOff>91523</xdr:rowOff>
    </xdr:to>
    <xdr:cxnSp macro="">
      <xdr:nvCxnSpPr>
        <xdr:cNvPr id="220" name="直線コネクタ 219"/>
        <xdr:cNvCxnSpPr/>
      </xdr:nvCxnSpPr>
      <xdr:spPr>
        <a:xfrm flipV="1">
          <a:off x="4633595" y="15567075"/>
          <a:ext cx="1270" cy="115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95350</xdr:rowOff>
    </xdr:from>
    <xdr:ext cx="534377" cy="259045"/>
    <xdr:sp macro="" textlink="">
      <xdr:nvSpPr>
        <xdr:cNvPr id="221" name="衛生費最小値テキスト"/>
        <xdr:cNvSpPr txBox="1"/>
      </xdr:nvSpPr>
      <xdr:spPr>
        <a:xfrm>
          <a:off x="4686300" y="1672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18,430</a:t>
          </a:r>
          <a:endParaRPr kumimoji="1" lang="ja-JP" altLang="en-US" sz="1000" b="1">
            <a:latin typeface="ＭＳ Ｐゴシック"/>
          </a:endParaRPr>
        </a:p>
      </xdr:txBody>
    </xdr:sp>
    <xdr:clientData/>
  </xdr:oneCellAnchor>
  <xdr:twoCellAnchor>
    <xdr:from>
      <xdr:col>6</xdr:col>
      <xdr:colOff>422275</xdr:colOff>
      <xdr:row>97</xdr:row>
      <xdr:rowOff>91523</xdr:rowOff>
    </xdr:from>
    <xdr:to>
      <xdr:col>6</xdr:col>
      <xdr:colOff>600075</xdr:colOff>
      <xdr:row>97</xdr:row>
      <xdr:rowOff>91523</xdr:rowOff>
    </xdr:to>
    <xdr:cxnSp macro="">
      <xdr:nvCxnSpPr>
        <xdr:cNvPr id="222" name="直線コネクタ 221"/>
        <xdr:cNvCxnSpPr/>
      </xdr:nvCxnSpPr>
      <xdr:spPr>
        <a:xfrm>
          <a:off x="4546600" y="16722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83252</xdr:rowOff>
    </xdr:from>
    <xdr:ext cx="599010" cy="259045"/>
    <xdr:sp macro="" textlink="">
      <xdr:nvSpPr>
        <xdr:cNvPr id="223" name="衛生費最大値テキスト"/>
        <xdr:cNvSpPr txBox="1"/>
      </xdr:nvSpPr>
      <xdr:spPr>
        <a:xfrm>
          <a:off x="4686300" y="1534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220,547</a:t>
          </a:r>
          <a:endParaRPr kumimoji="1" lang="ja-JP" altLang="en-US" sz="1000" b="1">
            <a:latin typeface="ＭＳ Ｐゴシック"/>
          </a:endParaRPr>
        </a:p>
      </xdr:txBody>
    </xdr:sp>
    <xdr:clientData/>
  </xdr:oneCellAnchor>
  <xdr:twoCellAnchor>
    <xdr:from>
      <xdr:col>6</xdr:col>
      <xdr:colOff>422275</xdr:colOff>
      <xdr:row>90</xdr:row>
      <xdr:rowOff>136575</xdr:rowOff>
    </xdr:from>
    <xdr:to>
      <xdr:col>6</xdr:col>
      <xdr:colOff>600075</xdr:colOff>
      <xdr:row>90</xdr:row>
      <xdr:rowOff>136575</xdr:rowOff>
    </xdr:to>
    <xdr:cxnSp macro="">
      <xdr:nvCxnSpPr>
        <xdr:cNvPr id="224" name="直線コネクタ 223"/>
        <xdr:cNvCxnSpPr/>
      </xdr:nvCxnSpPr>
      <xdr:spPr>
        <a:xfrm>
          <a:off x="4546600" y="1556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125223</xdr:rowOff>
    </xdr:from>
    <xdr:to>
      <xdr:col>6</xdr:col>
      <xdr:colOff>511175</xdr:colOff>
      <xdr:row>96</xdr:row>
      <xdr:rowOff>160582</xdr:rowOff>
    </xdr:to>
    <xdr:cxnSp macro="">
      <xdr:nvCxnSpPr>
        <xdr:cNvPr id="225" name="直線コネクタ 224"/>
        <xdr:cNvCxnSpPr/>
      </xdr:nvCxnSpPr>
      <xdr:spPr>
        <a:xfrm flipV="1">
          <a:off x="3797300" y="16584423"/>
          <a:ext cx="838200" cy="3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34247</xdr:rowOff>
    </xdr:from>
    <xdr:ext cx="534377" cy="259045"/>
    <xdr:sp macro="" textlink="">
      <xdr:nvSpPr>
        <xdr:cNvPr id="226" name="衛生費平均値テキスト"/>
        <xdr:cNvSpPr txBox="1"/>
      </xdr:nvSpPr>
      <xdr:spPr>
        <a:xfrm>
          <a:off x="4686300" y="16321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53,566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11370</xdr:rowOff>
    </xdr:from>
    <xdr:to>
      <xdr:col>6</xdr:col>
      <xdr:colOff>561975</xdr:colOff>
      <xdr:row>96</xdr:row>
      <xdr:rowOff>112970</xdr:rowOff>
    </xdr:to>
    <xdr:sp macro="" textlink="">
      <xdr:nvSpPr>
        <xdr:cNvPr id="227" name="フローチャート : 判断 226"/>
        <xdr:cNvSpPr/>
      </xdr:nvSpPr>
      <xdr:spPr>
        <a:xfrm>
          <a:off x="4584700" y="1647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160582</xdr:rowOff>
    </xdr:from>
    <xdr:to>
      <xdr:col>5</xdr:col>
      <xdr:colOff>358775</xdr:colOff>
      <xdr:row>97</xdr:row>
      <xdr:rowOff>18388</xdr:rowOff>
    </xdr:to>
    <xdr:cxnSp macro="">
      <xdr:nvCxnSpPr>
        <xdr:cNvPr id="228" name="直線コネクタ 227"/>
        <xdr:cNvCxnSpPr/>
      </xdr:nvCxnSpPr>
      <xdr:spPr>
        <a:xfrm flipV="1">
          <a:off x="2908300" y="16619782"/>
          <a:ext cx="889000" cy="29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37592</xdr:rowOff>
    </xdr:from>
    <xdr:to>
      <xdr:col>5</xdr:col>
      <xdr:colOff>409575</xdr:colOff>
      <xdr:row>96</xdr:row>
      <xdr:rowOff>139192</xdr:rowOff>
    </xdr:to>
    <xdr:sp macro="" textlink="">
      <xdr:nvSpPr>
        <xdr:cNvPr id="229" name="フローチャート : 判断 228"/>
        <xdr:cNvSpPr/>
      </xdr:nvSpPr>
      <xdr:spPr>
        <a:xfrm>
          <a:off x="3746500" y="1649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155719</xdr:rowOff>
    </xdr:from>
    <xdr:ext cx="534377" cy="259045"/>
    <xdr:sp macro="" textlink="">
      <xdr:nvSpPr>
        <xdr:cNvPr id="230" name="テキスト ボックス 229"/>
        <xdr:cNvSpPr txBox="1"/>
      </xdr:nvSpPr>
      <xdr:spPr>
        <a:xfrm>
          <a:off x="3530111" y="1627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10015</xdr:rowOff>
    </xdr:from>
    <xdr:to>
      <xdr:col>4</xdr:col>
      <xdr:colOff>155575</xdr:colOff>
      <xdr:row>97</xdr:row>
      <xdr:rowOff>18388</xdr:rowOff>
    </xdr:to>
    <xdr:cxnSp macro="">
      <xdr:nvCxnSpPr>
        <xdr:cNvPr id="231" name="直線コネクタ 230"/>
        <xdr:cNvCxnSpPr/>
      </xdr:nvCxnSpPr>
      <xdr:spPr>
        <a:xfrm>
          <a:off x="2019300" y="16640665"/>
          <a:ext cx="889000" cy="8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102422</xdr:rowOff>
    </xdr:from>
    <xdr:to>
      <xdr:col>4</xdr:col>
      <xdr:colOff>206375</xdr:colOff>
      <xdr:row>97</xdr:row>
      <xdr:rowOff>32572</xdr:rowOff>
    </xdr:to>
    <xdr:sp macro="" textlink="">
      <xdr:nvSpPr>
        <xdr:cNvPr id="232" name="フローチャート : 判断 231"/>
        <xdr:cNvSpPr/>
      </xdr:nvSpPr>
      <xdr:spPr>
        <a:xfrm>
          <a:off x="2857500" y="1656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49099</xdr:rowOff>
    </xdr:from>
    <xdr:ext cx="534377" cy="259045"/>
    <xdr:sp macro="" textlink="">
      <xdr:nvSpPr>
        <xdr:cNvPr id="233" name="テキスト ボックス 232"/>
        <xdr:cNvSpPr txBox="1"/>
      </xdr:nvSpPr>
      <xdr:spPr>
        <a:xfrm>
          <a:off x="2641111" y="1633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37,634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10015</xdr:rowOff>
    </xdr:from>
    <xdr:to>
      <xdr:col>2</xdr:col>
      <xdr:colOff>638175</xdr:colOff>
      <xdr:row>97</xdr:row>
      <xdr:rowOff>22628</xdr:rowOff>
    </xdr:to>
    <xdr:cxnSp macro="">
      <xdr:nvCxnSpPr>
        <xdr:cNvPr id="234" name="直線コネクタ 233"/>
        <xdr:cNvCxnSpPr/>
      </xdr:nvCxnSpPr>
      <xdr:spPr>
        <a:xfrm flipV="1">
          <a:off x="1130300" y="16640665"/>
          <a:ext cx="889000" cy="1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110731</xdr:rowOff>
    </xdr:from>
    <xdr:to>
      <xdr:col>3</xdr:col>
      <xdr:colOff>3175</xdr:colOff>
      <xdr:row>97</xdr:row>
      <xdr:rowOff>40881</xdr:rowOff>
    </xdr:to>
    <xdr:sp macro="" textlink="">
      <xdr:nvSpPr>
        <xdr:cNvPr id="235" name="フローチャート : 判断 234"/>
        <xdr:cNvSpPr/>
      </xdr:nvSpPr>
      <xdr:spPr>
        <a:xfrm>
          <a:off x="1968500" y="1656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57408</xdr:rowOff>
    </xdr:from>
    <xdr:ext cx="534377" cy="259045"/>
    <xdr:sp macro="" textlink="">
      <xdr:nvSpPr>
        <xdr:cNvPr id="236" name="テキスト ボックス 235"/>
        <xdr:cNvSpPr txBox="1"/>
      </xdr:nvSpPr>
      <xdr:spPr>
        <a:xfrm>
          <a:off x="1752111" y="1634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36,180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110714</xdr:rowOff>
    </xdr:from>
    <xdr:to>
      <xdr:col>1</xdr:col>
      <xdr:colOff>485775</xdr:colOff>
      <xdr:row>97</xdr:row>
      <xdr:rowOff>40864</xdr:rowOff>
    </xdr:to>
    <xdr:sp macro="" textlink="">
      <xdr:nvSpPr>
        <xdr:cNvPr id="237" name="フローチャート : 判断 236"/>
        <xdr:cNvSpPr/>
      </xdr:nvSpPr>
      <xdr:spPr>
        <a:xfrm>
          <a:off x="1079500" y="1656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57391</xdr:rowOff>
    </xdr:from>
    <xdr:ext cx="534377" cy="259045"/>
    <xdr:sp macro="" textlink="">
      <xdr:nvSpPr>
        <xdr:cNvPr id="238" name="テキスト ボックス 237"/>
        <xdr:cNvSpPr txBox="1"/>
      </xdr:nvSpPr>
      <xdr:spPr>
        <a:xfrm>
          <a:off x="863111" y="1634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36,183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74423</xdr:rowOff>
    </xdr:from>
    <xdr:to>
      <xdr:col>6</xdr:col>
      <xdr:colOff>561975</xdr:colOff>
      <xdr:row>97</xdr:row>
      <xdr:rowOff>4573</xdr:rowOff>
    </xdr:to>
    <xdr:sp macro="" textlink="">
      <xdr:nvSpPr>
        <xdr:cNvPr id="244" name="円/楕円 243"/>
        <xdr:cNvSpPr/>
      </xdr:nvSpPr>
      <xdr:spPr>
        <a:xfrm>
          <a:off x="4584700" y="1653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52850</xdr:rowOff>
    </xdr:from>
    <xdr:ext cx="534377" cy="259045"/>
    <xdr:sp macro="" textlink="">
      <xdr:nvSpPr>
        <xdr:cNvPr id="245" name="衛生費該当値テキスト"/>
        <xdr:cNvSpPr txBox="1"/>
      </xdr:nvSpPr>
      <xdr:spPr>
        <a:xfrm>
          <a:off x="4686300" y="1651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42,533</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109782</xdr:rowOff>
    </xdr:from>
    <xdr:to>
      <xdr:col>5</xdr:col>
      <xdr:colOff>409575</xdr:colOff>
      <xdr:row>97</xdr:row>
      <xdr:rowOff>39932</xdr:rowOff>
    </xdr:to>
    <xdr:sp macro="" textlink="">
      <xdr:nvSpPr>
        <xdr:cNvPr id="246" name="円/楕円 245"/>
        <xdr:cNvSpPr/>
      </xdr:nvSpPr>
      <xdr:spPr>
        <a:xfrm>
          <a:off x="3746500" y="1656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31059</xdr:rowOff>
    </xdr:from>
    <xdr:ext cx="534377" cy="259045"/>
    <xdr:sp macro="" textlink="">
      <xdr:nvSpPr>
        <xdr:cNvPr id="247" name="テキスト ボックス 246"/>
        <xdr:cNvSpPr txBox="1"/>
      </xdr:nvSpPr>
      <xdr:spPr>
        <a:xfrm>
          <a:off x="3530111" y="1666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36,346</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139038</xdr:rowOff>
    </xdr:from>
    <xdr:to>
      <xdr:col>4</xdr:col>
      <xdr:colOff>206375</xdr:colOff>
      <xdr:row>97</xdr:row>
      <xdr:rowOff>69188</xdr:rowOff>
    </xdr:to>
    <xdr:sp macro="" textlink="">
      <xdr:nvSpPr>
        <xdr:cNvPr id="248" name="円/楕円 247"/>
        <xdr:cNvSpPr/>
      </xdr:nvSpPr>
      <xdr:spPr>
        <a:xfrm>
          <a:off x="2857500" y="1659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60315</xdr:rowOff>
    </xdr:from>
    <xdr:ext cx="534377" cy="259045"/>
    <xdr:sp macro="" textlink="">
      <xdr:nvSpPr>
        <xdr:cNvPr id="249" name="テキスト ボックス 248"/>
        <xdr:cNvSpPr txBox="1"/>
      </xdr:nvSpPr>
      <xdr:spPr>
        <a:xfrm>
          <a:off x="2641111" y="16690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31,227</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130665</xdr:rowOff>
    </xdr:from>
    <xdr:to>
      <xdr:col>3</xdr:col>
      <xdr:colOff>3175</xdr:colOff>
      <xdr:row>97</xdr:row>
      <xdr:rowOff>60815</xdr:rowOff>
    </xdr:to>
    <xdr:sp macro="" textlink="">
      <xdr:nvSpPr>
        <xdr:cNvPr id="250" name="円/楕円 249"/>
        <xdr:cNvSpPr/>
      </xdr:nvSpPr>
      <xdr:spPr>
        <a:xfrm>
          <a:off x="1968500" y="1658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51942</xdr:rowOff>
    </xdr:from>
    <xdr:ext cx="534377" cy="259045"/>
    <xdr:sp macro="" textlink="">
      <xdr:nvSpPr>
        <xdr:cNvPr id="251" name="テキスト ボックス 250"/>
        <xdr:cNvSpPr txBox="1"/>
      </xdr:nvSpPr>
      <xdr:spPr>
        <a:xfrm>
          <a:off x="1752111" y="1668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32,692</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143278</xdr:rowOff>
    </xdr:from>
    <xdr:to>
      <xdr:col>1</xdr:col>
      <xdr:colOff>485775</xdr:colOff>
      <xdr:row>97</xdr:row>
      <xdr:rowOff>73428</xdr:rowOff>
    </xdr:to>
    <xdr:sp macro="" textlink="">
      <xdr:nvSpPr>
        <xdr:cNvPr id="252" name="円/楕円 251"/>
        <xdr:cNvSpPr/>
      </xdr:nvSpPr>
      <xdr:spPr>
        <a:xfrm>
          <a:off x="1079500" y="1660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64555</xdr:rowOff>
    </xdr:from>
    <xdr:ext cx="534377" cy="259045"/>
    <xdr:sp macro="" textlink="">
      <xdr:nvSpPr>
        <xdr:cNvPr id="253" name="テキスト ボックス 252"/>
        <xdr:cNvSpPr txBox="1"/>
      </xdr:nvSpPr>
      <xdr:spPr>
        <a:xfrm>
          <a:off x="863111" y="1669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30,485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5" name="正方形/長方形 25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6" name="正方形/長方形 25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7" name="正方形/長方形 25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58" name="正方形/長方形 25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59" name="正方形/長方形 25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0" name="正方形/長方形 25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4" name="直線コネクタ 26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65" name="テキスト ボックス 26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66" name="直線コネクタ 26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67" name="テキスト ボックス 26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68" name="直線コネクタ 26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69" name="テキスト ボックス 26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0" name="直線コネクタ 26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71" name="テキスト ボックス 27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2" name="直線コネクタ 27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3" name="テキスト ボックス 27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165532</xdr:rowOff>
    </xdr:from>
    <xdr:to>
      <xdr:col>15</xdr:col>
      <xdr:colOff>180340</xdr:colOff>
      <xdr:row>38</xdr:row>
      <xdr:rowOff>139700</xdr:rowOff>
    </xdr:to>
    <xdr:cxnSp macro="">
      <xdr:nvCxnSpPr>
        <xdr:cNvPr id="275" name="直線コネクタ 274"/>
        <xdr:cNvCxnSpPr/>
      </xdr:nvCxnSpPr>
      <xdr:spPr>
        <a:xfrm flipV="1">
          <a:off x="10475595" y="5651932"/>
          <a:ext cx="1270" cy="1002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7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77" name="直線コネクタ 27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112209</xdr:rowOff>
    </xdr:from>
    <xdr:ext cx="469744" cy="259045"/>
    <xdr:sp macro="" textlink="">
      <xdr:nvSpPr>
        <xdr:cNvPr id="278" name="労働費最大値テキスト"/>
        <xdr:cNvSpPr txBox="1"/>
      </xdr:nvSpPr>
      <xdr:spPr>
        <a:xfrm>
          <a:off x="10528300" y="5427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4,387</a:t>
          </a:r>
          <a:endParaRPr kumimoji="1" lang="ja-JP" altLang="en-US" sz="1000" b="1">
            <a:latin typeface="ＭＳ Ｐゴシック"/>
          </a:endParaRPr>
        </a:p>
      </xdr:txBody>
    </xdr:sp>
    <xdr:clientData/>
  </xdr:oneCellAnchor>
  <xdr:twoCellAnchor>
    <xdr:from>
      <xdr:col>15</xdr:col>
      <xdr:colOff>92075</xdr:colOff>
      <xdr:row>32</xdr:row>
      <xdr:rowOff>165532</xdr:rowOff>
    </xdr:from>
    <xdr:to>
      <xdr:col>15</xdr:col>
      <xdr:colOff>269875</xdr:colOff>
      <xdr:row>32</xdr:row>
      <xdr:rowOff>165532</xdr:rowOff>
    </xdr:to>
    <xdr:cxnSp macro="">
      <xdr:nvCxnSpPr>
        <xdr:cNvPr id="279" name="直線コネクタ 278"/>
        <xdr:cNvCxnSpPr/>
      </xdr:nvCxnSpPr>
      <xdr:spPr>
        <a:xfrm>
          <a:off x="10388600" y="565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2311</xdr:rowOff>
    </xdr:from>
    <xdr:to>
      <xdr:col>15</xdr:col>
      <xdr:colOff>180975</xdr:colOff>
      <xdr:row>37</xdr:row>
      <xdr:rowOff>131470</xdr:rowOff>
    </xdr:to>
    <xdr:cxnSp macro="">
      <xdr:nvCxnSpPr>
        <xdr:cNvPr id="280" name="直線コネクタ 279"/>
        <xdr:cNvCxnSpPr/>
      </xdr:nvCxnSpPr>
      <xdr:spPr>
        <a:xfrm>
          <a:off x="9639300" y="6003061"/>
          <a:ext cx="838200" cy="47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64584</xdr:rowOff>
    </xdr:from>
    <xdr:ext cx="378565" cy="259045"/>
    <xdr:sp macro="" textlink="">
      <xdr:nvSpPr>
        <xdr:cNvPr id="281" name="労働費平均値テキスト"/>
        <xdr:cNvSpPr txBox="1"/>
      </xdr:nvSpPr>
      <xdr:spPr>
        <a:xfrm>
          <a:off x="10528300" y="640823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86157</xdr:rowOff>
    </xdr:from>
    <xdr:to>
      <xdr:col>15</xdr:col>
      <xdr:colOff>231775</xdr:colOff>
      <xdr:row>38</xdr:row>
      <xdr:rowOff>16307</xdr:rowOff>
    </xdr:to>
    <xdr:sp macro="" textlink="">
      <xdr:nvSpPr>
        <xdr:cNvPr id="282" name="フローチャート : 判断 281"/>
        <xdr:cNvSpPr/>
      </xdr:nvSpPr>
      <xdr:spPr>
        <a:xfrm>
          <a:off x="10426700" y="642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44374</xdr:rowOff>
    </xdr:from>
    <xdr:to>
      <xdr:col>14</xdr:col>
      <xdr:colOff>28575</xdr:colOff>
      <xdr:row>35</xdr:row>
      <xdr:rowOff>2311</xdr:rowOff>
    </xdr:to>
    <xdr:cxnSp macro="">
      <xdr:nvCxnSpPr>
        <xdr:cNvPr id="283" name="直線コネクタ 282"/>
        <xdr:cNvCxnSpPr/>
      </xdr:nvCxnSpPr>
      <xdr:spPr>
        <a:xfrm>
          <a:off x="8750300" y="5702224"/>
          <a:ext cx="889000" cy="300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146964</xdr:rowOff>
    </xdr:from>
    <xdr:to>
      <xdr:col>14</xdr:col>
      <xdr:colOff>79375</xdr:colOff>
      <xdr:row>37</xdr:row>
      <xdr:rowOff>77114</xdr:rowOff>
    </xdr:to>
    <xdr:sp macro="" textlink="">
      <xdr:nvSpPr>
        <xdr:cNvPr id="284" name="フローチャート : 判断 283"/>
        <xdr:cNvSpPr/>
      </xdr:nvSpPr>
      <xdr:spPr>
        <a:xfrm>
          <a:off x="9588500" y="631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68241</xdr:rowOff>
    </xdr:from>
    <xdr:ext cx="469744" cy="259045"/>
    <xdr:sp macro="" textlink="">
      <xdr:nvSpPr>
        <xdr:cNvPr id="285" name="テキスト ボックス 284"/>
        <xdr:cNvSpPr txBox="1"/>
      </xdr:nvSpPr>
      <xdr:spPr>
        <a:xfrm>
          <a:off x="9404427" y="6411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1,246</a:t>
          </a:r>
          <a:endParaRPr kumimoji="1" lang="ja-JP" altLang="en-US" sz="1000" b="1">
            <a:solidFill>
              <a:srgbClr val="000080"/>
            </a:solidFill>
            <a:latin typeface="ＭＳ Ｐゴシック"/>
          </a:endParaRPr>
        </a:p>
      </xdr:txBody>
    </xdr:sp>
    <xdr:clientData/>
  </xdr:oneCellAnchor>
  <xdr:twoCellAnchor>
    <xdr:from>
      <xdr:col>11</xdr:col>
      <xdr:colOff>307975</xdr:colOff>
      <xdr:row>31</xdr:row>
      <xdr:rowOff>112954</xdr:rowOff>
    </xdr:from>
    <xdr:to>
      <xdr:col>12</xdr:col>
      <xdr:colOff>511175</xdr:colOff>
      <xdr:row>33</xdr:row>
      <xdr:rowOff>44374</xdr:rowOff>
    </xdr:to>
    <xdr:cxnSp macro="">
      <xdr:nvCxnSpPr>
        <xdr:cNvPr id="286" name="直線コネクタ 285"/>
        <xdr:cNvCxnSpPr/>
      </xdr:nvCxnSpPr>
      <xdr:spPr>
        <a:xfrm>
          <a:off x="7861300" y="5427904"/>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75641</xdr:rowOff>
    </xdr:from>
    <xdr:to>
      <xdr:col>12</xdr:col>
      <xdr:colOff>561975</xdr:colOff>
      <xdr:row>37</xdr:row>
      <xdr:rowOff>5791</xdr:rowOff>
    </xdr:to>
    <xdr:sp macro="" textlink="">
      <xdr:nvSpPr>
        <xdr:cNvPr id="287" name="フローチャート : 判断 286"/>
        <xdr:cNvSpPr/>
      </xdr:nvSpPr>
      <xdr:spPr>
        <a:xfrm>
          <a:off x="8699500" y="6247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168368</xdr:rowOff>
    </xdr:from>
    <xdr:ext cx="469744" cy="259045"/>
    <xdr:sp macro="" textlink="">
      <xdr:nvSpPr>
        <xdr:cNvPr id="288" name="テキスト ボックス 287"/>
        <xdr:cNvSpPr txBox="1"/>
      </xdr:nvSpPr>
      <xdr:spPr>
        <a:xfrm>
          <a:off x="8515427" y="6340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1,558</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74549</xdr:rowOff>
    </xdr:from>
    <xdr:to>
      <xdr:col>11</xdr:col>
      <xdr:colOff>307975</xdr:colOff>
      <xdr:row>31</xdr:row>
      <xdr:rowOff>112954</xdr:rowOff>
    </xdr:to>
    <xdr:cxnSp macro="">
      <xdr:nvCxnSpPr>
        <xdr:cNvPr id="289" name="直線コネクタ 288"/>
        <xdr:cNvCxnSpPr/>
      </xdr:nvCxnSpPr>
      <xdr:spPr>
        <a:xfrm>
          <a:off x="6972300" y="5389499"/>
          <a:ext cx="8890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156108</xdr:rowOff>
    </xdr:from>
    <xdr:to>
      <xdr:col>11</xdr:col>
      <xdr:colOff>358775</xdr:colOff>
      <xdr:row>36</xdr:row>
      <xdr:rowOff>86258</xdr:rowOff>
    </xdr:to>
    <xdr:sp macro="" textlink="">
      <xdr:nvSpPr>
        <xdr:cNvPr id="290" name="フローチャート : 判断 289"/>
        <xdr:cNvSpPr/>
      </xdr:nvSpPr>
      <xdr:spPr>
        <a:xfrm>
          <a:off x="7810500" y="615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77385</xdr:rowOff>
    </xdr:from>
    <xdr:ext cx="469744" cy="259045"/>
    <xdr:sp macro="" textlink="">
      <xdr:nvSpPr>
        <xdr:cNvPr id="291" name="テキスト ボックス 290"/>
        <xdr:cNvSpPr txBox="1"/>
      </xdr:nvSpPr>
      <xdr:spPr>
        <a:xfrm>
          <a:off x="7626427" y="6249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84100</xdr:rowOff>
    </xdr:from>
    <xdr:to>
      <xdr:col>10</xdr:col>
      <xdr:colOff>155575</xdr:colOff>
      <xdr:row>36</xdr:row>
      <xdr:rowOff>14250</xdr:rowOff>
    </xdr:to>
    <xdr:sp macro="" textlink="">
      <xdr:nvSpPr>
        <xdr:cNvPr id="292" name="フローチャート : 判断 291"/>
        <xdr:cNvSpPr/>
      </xdr:nvSpPr>
      <xdr:spPr>
        <a:xfrm>
          <a:off x="6921500" y="608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5377</xdr:rowOff>
    </xdr:from>
    <xdr:ext cx="469744" cy="259045"/>
    <xdr:sp macro="" textlink="">
      <xdr:nvSpPr>
        <xdr:cNvPr id="293" name="テキスト ボックス 292"/>
        <xdr:cNvSpPr txBox="1"/>
      </xdr:nvSpPr>
      <xdr:spPr>
        <a:xfrm>
          <a:off x="6737427" y="617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4" name="テキスト ボックス 29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5" name="テキスト ボックス 29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296" name="テキスト ボックス 29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297" name="テキスト ボックス 29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298" name="テキスト ボックス 29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80670</xdr:rowOff>
    </xdr:from>
    <xdr:to>
      <xdr:col>15</xdr:col>
      <xdr:colOff>231775</xdr:colOff>
      <xdr:row>38</xdr:row>
      <xdr:rowOff>10820</xdr:rowOff>
    </xdr:to>
    <xdr:sp macro="" textlink="">
      <xdr:nvSpPr>
        <xdr:cNvPr id="299" name="円/楕円 298"/>
        <xdr:cNvSpPr/>
      </xdr:nvSpPr>
      <xdr:spPr>
        <a:xfrm>
          <a:off x="10426700" y="64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103547</xdr:rowOff>
    </xdr:from>
    <xdr:ext cx="378565" cy="259045"/>
    <xdr:sp macro="" textlink="">
      <xdr:nvSpPr>
        <xdr:cNvPr id="300" name="労働費該当値テキスト"/>
        <xdr:cNvSpPr txBox="1"/>
      </xdr:nvSpPr>
      <xdr:spPr>
        <a:xfrm>
          <a:off x="10528300" y="62757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786</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122961</xdr:rowOff>
    </xdr:from>
    <xdr:to>
      <xdr:col>14</xdr:col>
      <xdr:colOff>79375</xdr:colOff>
      <xdr:row>35</xdr:row>
      <xdr:rowOff>53111</xdr:rowOff>
    </xdr:to>
    <xdr:sp macro="" textlink="">
      <xdr:nvSpPr>
        <xdr:cNvPr id="301" name="円/楕円 300"/>
        <xdr:cNvSpPr/>
      </xdr:nvSpPr>
      <xdr:spPr>
        <a:xfrm>
          <a:off x="9588500" y="595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33</xdr:row>
      <xdr:rowOff>69638</xdr:rowOff>
    </xdr:from>
    <xdr:ext cx="469744" cy="259045"/>
    <xdr:sp macro="" textlink="">
      <xdr:nvSpPr>
        <xdr:cNvPr id="302" name="テキスト ボックス 301"/>
        <xdr:cNvSpPr txBox="1"/>
      </xdr:nvSpPr>
      <xdr:spPr>
        <a:xfrm>
          <a:off x="9404427" y="5727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2,851</a:t>
          </a:r>
          <a:endParaRPr kumimoji="1" lang="ja-JP" altLang="en-US" sz="1000" b="1">
            <a:solidFill>
              <a:srgbClr val="FF0000"/>
            </a:solidFill>
            <a:latin typeface="ＭＳ Ｐゴシック"/>
          </a:endParaRPr>
        </a:p>
      </xdr:txBody>
    </xdr:sp>
    <xdr:clientData/>
  </xdr:oneCellAnchor>
  <xdr:twoCellAnchor>
    <xdr:from>
      <xdr:col>12</xdr:col>
      <xdr:colOff>460375</xdr:colOff>
      <xdr:row>32</xdr:row>
      <xdr:rowOff>165024</xdr:rowOff>
    </xdr:from>
    <xdr:to>
      <xdr:col>12</xdr:col>
      <xdr:colOff>561975</xdr:colOff>
      <xdr:row>33</xdr:row>
      <xdr:rowOff>95174</xdr:rowOff>
    </xdr:to>
    <xdr:sp macro="" textlink="">
      <xdr:nvSpPr>
        <xdr:cNvPr id="303" name="円/楕円 302"/>
        <xdr:cNvSpPr/>
      </xdr:nvSpPr>
      <xdr:spPr>
        <a:xfrm>
          <a:off x="8699500" y="565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31</xdr:row>
      <xdr:rowOff>111701</xdr:rowOff>
    </xdr:from>
    <xdr:ext cx="469744" cy="259045"/>
    <xdr:sp macro="" textlink="">
      <xdr:nvSpPr>
        <xdr:cNvPr id="304" name="テキスト ボックス 303"/>
        <xdr:cNvSpPr txBox="1"/>
      </xdr:nvSpPr>
      <xdr:spPr>
        <a:xfrm>
          <a:off x="8515427" y="542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4,167</a:t>
          </a:r>
          <a:endParaRPr kumimoji="1" lang="ja-JP" altLang="en-US" sz="1000" b="1">
            <a:solidFill>
              <a:srgbClr val="FF0000"/>
            </a:solidFill>
            <a:latin typeface="ＭＳ Ｐゴシック"/>
          </a:endParaRPr>
        </a:p>
      </xdr:txBody>
    </xdr:sp>
    <xdr:clientData/>
  </xdr:oneCellAnchor>
  <xdr:twoCellAnchor>
    <xdr:from>
      <xdr:col>11</xdr:col>
      <xdr:colOff>257175</xdr:colOff>
      <xdr:row>31</xdr:row>
      <xdr:rowOff>62154</xdr:rowOff>
    </xdr:from>
    <xdr:to>
      <xdr:col>11</xdr:col>
      <xdr:colOff>358775</xdr:colOff>
      <xdr:row>31</xdr:row>
      <xdr:rowOff>163754</xdr:rowOff>
    </xdr:to>
    <xdr:sp macro="" textlink="">
      <xdr:nvSpPr>
        <xdr:cNvPr id="305" name="円/楕円 304"/>
        <xdr:cNvSpPr/>
      </xdr:nvSpPr>
      <xdr:spPr>
        <a:xfrm>
          <a:off x="7810500" y="537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30</xdr:row>
      <xdr:rowOff>8831</xdr:rowOff>
    </xdr:from>
    <xdr:ext cx="469744" cy="259045"/>
    <xdr:sp macro="" textlink="">
      <xdr:nvSpPr>
        <xdr:cNvPr id="306" name="テキスト ボックス 305"/>
        <xdr:cNvSpPr txBox="1"/>
      </xdr:nvSpPr>
      <xdr:spPr>
        <a:xfrm>
          <a:off x="7626427" y="5152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5,367</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23749</xdr:rowOff>
    </xdr:from>
    <xdr:to>
      <xdr:col>10</xdr:col>
      <xdr:colOff>155575</xdr:colOff>
      <xdr:row>31</xdr:row>
      <xdr:rowOff>125349</xdr:rowOff>
    </xdr:to>
    <xdr:sp macro="" textlink="">
      <xdr:nvSpPr>
        <xdr:cNvPr id="307" name="円/楕円 306"/>
        <xdr:cNvSpPr/>
      </xdr:nvSpPr>
      <xdr:spPr>
        <a:xfrm>
          <a:off x="6921500" y="533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29</xdr:row>
      <xdr:rowOff>141876</xdr:rowOff>
    </xdr:from>
    <xdr:ext cx="469744" cy="259045"/>
    <xdr:sp macro="" textlink="">
      <xdr:nvSpPr>
        <xdr:cNvPr id="308" name="テキスト ボックス 307"/>
        <xdr:cNvSpPr txBox="1"/>
      </xdr:nvSpPr>
      <xdr:spPr>
        <a:xfrm>
          <a:off x="6737427" y="5113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09" name="正方形/長方形 30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0" name="正方形/長方形 30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1" name="正方形/長方形 31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2" name="正方形/長方形 31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3" name="正方形/長方形 31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4" name="正方形/長方形 31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5" name="正方形/長方形 31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28,824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16" name="正方形/長方形 31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17" name="テキスト ボックス 31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18" name="直線コネクタ 31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19" name="直線コネクタ 31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0" name="テキスト ボックス 31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1" name="直線コネクタ 32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2" name="テキスト ボックス 32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3" name="直線コネクタ 32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4" name="テキスト ボックス 32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25" name="直線コネクタ 32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26" name="テキスト ボックス 32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27" name="直線コネクタ 32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28" name="テキスト ボックス 32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29" name="直線コネクタ 32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0" name="テキスト ボックス 32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85484</xdr:rowOff>
    </xdr:from>
    <xdr:to>
      <xdr:col>15</xdr:col>
      <xdr:colOff>180340</xdr:colOff>
      <xdr:row>58</xdr:row>
      <xdr:rowOff>141186</xdr:rowOff>
    </xdr:to>
    <xdr:cxnSp macro="">
      <xdr:nvCxnSpPr>
        <xdr:cNvPr id="332" name="直線コネクタ 331"/>
        <xdr:cNvCxnSpPr/>
      </xdr:nvCxnSpPr>
      <xdr:spPr>
        <a:xfrm flipV="1">
          <a:off x="10475595" y="8657984"/>
          <a:ext cx="1270" cy="1427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145013</xdr:rowOff>
    </xdr:from>
    <xdr:ext cx="469744" cy="259045"/>
    <xdr:sp macro="" textlink="">
      <xdr:nvSpPr>
        <xdr:cNvPr id="333" name="農林水産業費最小値テキスト"/>
        <xdr:cNvSpPr txBox="1"/>
      </xdr:nvSpPr>
      <xdr:spPr>
        <a:xfrm>
          <a:off x="10528300" y="1008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5,883</a:t>
          </a:r>
          <a:endParaRPr kumimoji="1" lang="ja-JP" altLang="en-US" sz="1000" b="1">
            <a:latin typeface="ＭＳ Ｐゴシック"/>
          </a:endParaRPr>
        </a:p>
      </xdr:txBody>
    </xdr:sp>
    <xdr:clientData/>
  </xdr:oneCellAnchor>
  <xdr:twoCellAnchor>
    <xdr:from>
      <xdr:col>15</xdr:col>
      <xdr:colOff>92075</xdr:colOff>
      <xdr:row>58</xdr:row>
      <xdr:rowOff>141186</xdr:rowOff>
    </xdr:from>
    <xdr:to>
      <xdr:col>15</xdr:col>
      <xdr:colOff>269875</xdr:colOff>
      <xdr:row>58</xdr:row>
      <xdr:rowOff>141186</xdr:rowOff>
    </xdr:to>
    <xdr:cxnSp macro="">
      <xdr:nvCxnSpPr>
        <xdr:cNvPr id="334" name="直線コネクタ 333"/>
        <xdr:cNvCxnSpPr/>
      </xdr:nvCxnSpPr>
      <xdr:spPr>
        <a:xfrm>
          <a:off x="10388600" y="10085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32161</xdr:rowOff>
    </xdr:from>
    <xdr:ext cx="599010" cy="259045"/>
    <xdr:sp macro="" textlink="">
      <xdr:nvSpPr>
        <xdr:cNvPr id="335" name="農林水産業費最大値テキスト"/>
        <xdr:cNvSpPr txBox="1"/>
      </xdr:nvSpPr>
      <xdr:spPr>
        <a:xfrm>
          <a:off x="10528300" y="8433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118,269</a:t>
          </a:r>
          <a:endParaRPr kumimoji="1" lang="ja-JP" altLang="en-US" sz="1000" b="1">
            <a:latin typeface="ＭＳ Ｐゴシック"/>
          </a:endParaRPr>
        </a:p>
      </xdr:txBody>
    </xdr:sp>
    <xdr:clientData/>
  </xdr:oneCellAnchor>
  <xdr:twoCellAnchor>
    <xdr:from>
      <xdr:col>15</xdr:col>
      <xdr:colOff>92075</xdr:colOff>
      <xdr:row>50</xdr:row>
      <xdr:rowOff>85484</xdr:rowOff>
    </xdr:from>
    <xdr:to>
      <xdr:col>15</xdr:col>
      <xdr:colOff>269875</xdr:colOff>
      <xdr:row>50</xdr:row>
      <xdr:rowOff>85484</xdr:rowOff>
    </xdr:to>
    <xdr:cxnSp macro="">
      <xdr:nvCxnSpPr>
        <xdr:cNvPr id="336" name="直線コネクタ 335"/>
        <xdr:cNvCxnSpPr/>
      </xdr:nvCxnSpPr>
      <xdr:spPr>
        <a:xfrm>
          <a:off x="10388600" y="865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121526</xdr:rowOff>
    </xdr:from>
    <xdr:to>
      <xdr:col>15</xdr:col>
      <xdr:colOff>180975</xdr:colOff>
      <xdr:row>56</xdr:row>
      <xdr:rowOff>139065</xdr:rowOff>
    </xdr:to>
    <xdr:cxnSp macro="">
      <xdr:nvCxnSpPr>
        <xdr:cNvPr id="337" name="直線コネクタ 336"/>
        <xdr:cNvCxnSpPr/>
      </xdr:nvCxnSpPr>
      <xdr:spPr>
        <a:xfrm flipV="1">
          <a:off x="9639300" y="9722726"/>
          <a:ext cx="838200" cy="17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67619</xdr:rowOff>
    </xdr:from>
    <xdr:ext cx="534377" cy="259045"/>
    <xdr:sp macro="" textlink="">
      <xdr:nvSpPr>
        <xdr:cNvPr id="338" name="農林水産業費平均値テキスト"/>
        <xdr:cNvSpPr txBox="1"/>
      </xdr:nvSpPr>
      <xdr:spPr>
        <a:xfrm>
          <a:off x="10528300" y="9668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32,977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89192</xdr:rowOff>
    </xdr:from>
    <xdr:to>
      <xdr:col>15</xdr:col>
      <xdr:colOff>231775</xdr:colOff>
      <xdr:row>57</xdr:row>
      <xdr:rowOff>19342</xdr:rowOff>
    </xdr:to>
    <xdr:sp macro="" textlink="">
      <xdr:nvSpPr>
        <xdr:cNvPr id="339" name="フローチャート : 判断 338"/>
        <xdr:cNvSpPr/>
      </xdr:nvSpPr>
      <xdr:spPr>
        <a:xfrm>
          <a:off x="104267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139065</xdr:rowOff>
    </xdr:from>
    <xdr:to>
      <xdr:col>14</xdr:col>
      <xdr:colOff>28575</xdr:colOff>
      <xdr:row>57</xdr:row>
      <xdr:rowOff>39078</xdr:rowOff>
    </xdr:to>
    <xdr:cxnSp macro="">
      <xdr:nvCxnSpPr>
        <xdr:cNvPr id="340" name="直線コネクタ 339"/>
        <xdr:cNvCxnSpPr/>
      </xdr:nvCxnSpPr>
      <xdr:spPr>
        <a:xfrm flipV="1">
          <a:off x="8750300" y="9740265"/>
          <a:ext cx="889000" cy="7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84786</xdr:rowOff>
    </xdr:from>
    <xdr:to>
      <xdr:col>14</xdr:col>
      <xdr:colOff>79375</xdr:colOff>
      <xdr:row>57</xdr:row>
      <xdr:rowOff>14936</xdr:rowOff>
    </xdr:to>
    <xdr:sp macro="" textlink="">
      <xdr:nvSpPr>
        <xdr:cNvPr id="341" name="フローチャート : 判断 340"/>
        <xdr:cNvSpPr/>
      </xdr:nvSpPr>
      <xdr:spPr>
        <a:xfrm>
          <a:off x="9588500" y="968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31463</xdr:rowOff>
    </xdr:from>
    <xdr:ext cx="534377" cy="259045"/>
    <xdr:sp macro="" textlink="">
      <xdr:nvSpPr>
        <xdr:cNvPr id="342" name="テキスト ボックス 341"/>
        <xdr:cNvSpPr txBox="1"/>
      </xdr:nvSpPr>
      <xdr:spPr>
        <a:xfrm>
          <a:off x="9372111" y="946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39078</xdr:rowOff>
    </xdr:from>
    <xdr:to>
      <xdr:col>12</xdr:col>
      <xdr:colOff>511175</xdr:colOff>
      <xdr:row>57</xdr:row>
      <xdr:rowOff>44336</xdr:rowOff>
    </xdr:to>
    <xdr:cxnSp macro="">
      <xdr:nvCxnSpPr>
        <xdr:cNvPr id="343" name="直線コネクタ 342"/>
        <xdr:cNvCxnSpPr/>
      </xdr:nvCxnSpPr>
      <xdr:spPr>
        <a:xfrm flipV="1">
          <a:off x="7861300" y="9811728"/>
          <a:ext cx="8890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132042</xdr:rowOff>
    </xdr:from>
    <xdr:to>
      <xdr:col>12</xdr:col>
      <xdr:colOff>561975</xdr:colOff>
      <xdr:row>58</xdr:row>
      <xdr:rowOff>62192</xdr:rowOff>
    </xdr:to>
    <xdr:sp macro="" textlink="">
      <xdr:nvSpPr>
        <xdr:cNvPr id="344" name="フローチャート : 判断 343"/>
        <xdr:cNvSpPr/>
      </xdr:nvSpPr>
      <xdr:spPr>
        <a:xfrm>
          <a:off x="8699500" y="990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53319</xdr:rowOff>
    </xdr:from>
    <xdr:ext cx="534377" cy="259045"/>
    <xdr:sp macro="" textlink="">
      <xdr:nvSpPr>
        <xdr:cNvPr id="345" name="テキスト ボックス 344"/>
        <xdr:cNvSpPr txBox="1"/>
      </xdr:nvSpPr>
      <xdr:spPr>
        <a:xfrm>
          <a:off x="8483111" y="9997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16,103</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19418</xdr:rowOff>
    </xdr:from>
    <xdr:to>
      <xdr:col>11</xdr:col>
      <xdr:colOff>307975</xdr:colOff>
      <xdr:row>57</xdr:row>
      <xdr:rowOff>44336</xdr:rowOff>
    </xdr:to>
    <xdr:cxnSp macro="">
      <xdr:nvCxnSpPr>
        <xdr:cNvPr id="346" name="直線コネクタ 345"/>
        <xdr:cNvCxnSpPr/>
      </xdr:nvCxnSpPr>
      <xdr:spPr>
        <a:xfrm>
          <a:off x="6972300" y="9792068"/>
          <a:ext cx="889000" cy="2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140767</xdr:rowOff>
    </xdr:from>
    <xdr:to>
      <xdr:col>11</xdr:col>
      <xdr:colOff>358775</xdr:colOff>
      <xdr:row>58</xdr:row>
      <xdr:rowOff>70917</xdr:rowOff>
    </xdr:to>
    <xdr:sp macro="" textlink="">
      <xdr:nvSpPr>
        <xdr:cNvPr id="347" name="フローチャート : 判断 346"/>
        <xdr:cNvSpPr/>
      </xdr:nvSpPr>
      <xdr:spPr>
        <a:xfrm>
          <a:off x="7810500" y="9913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62044</xdr:rowOff>
    </xdr:from>
    <xdr:ext cx="534377" cy="259045"/>
    <xdr:sp macro="" textlink="">
      <xdr:nvSpPr>
        <xdr:cNvPr id="348" name="テキスト ボックス 347"/>
        <xdr:cNvSpPr txBox="1"/>
      </xdr:nvSpPr>
      <xdr:spPr>
        <a:xfrm>
          <a:off x="7594111" y="1000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15,416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155486</xdr:rowOff>
    </xdr:from>
    <xdr:to>
      <xdr:col>10</xdr:col>
      <xdr:colOff>155575</xdr:colOff>
      <xdr:row>58</xdr:row>
      <xdr:rowOff>85636</xdr:rowOff>
    </xdr:to>
    <xdr:sp macro="" textlink="">
      <xdr:nvSpPr>
        <xdr:cNvPr id="349" name="フローチャート : 判断 348"/>
        <xdr:cNvSpPr/>
      </xdr:nvSpPr>
      <xdr:spPr>
        <a:xfrm>
          <a:off x="6921500" y="992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76763</xdr:rowOff>
    </xdr:from>
    <xdr:ext cx="534377" cy="259045"/>
    <xdr:sp macro="" textlink="">
      <xdr:nvSpPr>
        <xdr:cNvPr id="350" name="テキスト ボックス 349"/>
        <xdr:cNvSpPr txBox="1"/>
      </xdr:nvSpPr>
      <xdr:spPr>
        <a:xfrm>
          <a:off x="6705111" y="10020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14,257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1" name="テキスト ボックス 35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2" name="テキスト ボックス 35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3" name="テキスト ボックス 35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4" name="テキスト ボックス 35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5" name="テキスト ボックス 35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70726</xdr:rowOff>
    </xdr:from>
    <xdr:to>
      <xdr:col>15</xdr:col>
      <xdr:colOff>231775</xdr:colOff>
      <xdr:row>57</xdr:row>
      <xdr:rowOff>876</xdr:rowOff>
    </xdr:to>
    <xdr:sp macro="" textlink="">
      <xdr:nvSpPr>
        <xdr:cNvPr id="356" name="円/楕円 355"/>
        <xdr:cNvSpPr/>
      </xdr:nvSpPr>
      <xdr:spPr>
        <a:xfrm>
          <a:off x="10426700" y="967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93603</xdr:rowOff>
    </xdr:from>
    <xdr:ext cx="534377" cy="259045"/>
    <xdr:sp macro="" textlink="">
      <xdr:nvSpPr>
        <xdr:cNvPr id="357" name="農林水産業費該当値テキスト"/>
        <xdr:cNvSpPr txBox="1"/>
      </xdr:nvSpPr>
      <xdr:spPr>
        <a:xfrm>
          <a:off x="10528300" y="952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34,431</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88265</xdr:rowOff>
    </xdr:from>
    <xdr:to>
      <xdr:col>14</xdr:col>
      <xdr:colOff>79375</xdr:colOff>
      <xdr:row>57</xdr:row>
      <xdr:rowOff>18415</xdr:rowOff>
    </xdr:to>
    <xdr:sp macro="" textlink="">
      <xdr:nvSpPr>
        <xdr:cNvPr id="358" name="円/楕円 357"/>
        <xdr:cNvSpPr/>
      </xdr:nvSpPr>
      <xdr:spPr>
        <a:xfrm>
          <a:off x="9588500" y="968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9542</xdr:rowOff>
    </xdr:from>
    <xdr:ext cx="534377" cy="259045"/>
    <xdr:sp macro="" textlink="">
      <xdr:nvSpPr>
        <xdr:cNvPr id="359" name="テキスト ボックス 358"/>
        <xdr:cNvSpPr txBox="1"/>
      </xdr:nvSpPr>
      <xdr:spPr>
        <a:xfrm>
          <a:off x="9372111" y="978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33,050</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159728</xdr:rowOff>
    </xdr:from>
    <xdr:to>
      <xdr:col>12</xdr:col>
      <xdr:colOff>561975</xdr:colOff>
      <xdr:row>57</xdr:row>
      <xdr:rowOff>89878</xdr:rowOff>
    </xdr:to>
    <xdr:sp macro="" textlink="">
      <xdr:nvSpPr>
        <xdr:cNvPr id="360" name="円/楕円 359"/>
        <xdr:cNvSpPr/>
      </xdr:nvSpPr>
      <xdr:spPr>
        <a:xfrm>
          <a:off x="8699500" y="976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106405</xdr:rowOff>
    </xdr:from>
    <xdr:ext cx="534377" cy="259045"/>
    <xdr:sp macro="" textlink="">
      <xdr:nvSpPr>
        <xdr:cNvPr id="361" name="テキスト ボックス 360"/>
        <xdr:cNvSpPr txBox="1"/>
      </xdr:nvSpPr>
      <xdr:spPr>
        <a:xfrm>
          <a:off x="8483111" y="9536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27,423</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164986</xdr:rowOff>
    </xdr:from>
    <xdr:to>
      <xdr:col>11</xdr:col>
      <xdr:colOff>358775</xdr:colOff>
      <xdr:row>57</xdr:row>
      <xdr:rowOff>95136</xdr:rowOff>
    </xdr:to>
    <xdr:sp macro="" textlink="">
      <xdr:nvSpPr>
        <xdr:cNvPr id="362" name="円/楕円 361"/>
        <xdr:cNvSpPr/>
      </xdr:nvSpPr>
      <xdr:spPr>
        <a:xfrm>
          <a:off x="7810500" y="976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111663</xdr:rowOff>
    </xdr:from>
    <xdr:ext cx="534377" cy="259045"/>
    <xdr:sp macro="" textlink="">
      <xdr:nvSpPr>
        <xdr:cNvPr id="363" name="テキスト ボックス 362"/>
        <xdr:cNvSpPr txBox="1"/>
      </xdr:nvSpPr>
      <xdr:spPr>
        <a:xfrm>
          <a:off x="7594111" y="9541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27,009</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140068</xdr:rowOff>
    </xdr:from>
    <xdr:to>
      <xdr:col>10</xdr:col>
      <xdr:colOff>155575</xdr:colOff>
      <xdr:row>57</xdr:row>
      <xdr:rowOff>70218</xdr:rowOff>
    </xdr:to>
    <xdr:sp macro="" textlink="">
      <xdr:nvSpPr>
        <xdr:cNvPr id="364" name="円/楕円 363"/>
        <xdr:cNvSpPr/>
      </xdr:nvSpPr>
      <xdr:spPr>
        <a:xfrm>
          <a:off x="6921500" y="974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86745</xdr:rowOff>
    </xdr:from>
    <xdr:ext cx="534377" cy="259045"/>
    <xdr:sp macro="" textlink="">
      <xdr:nvSpPr>
        <xdr:cNvPr id="365" name="テキスト ボックス 364"/>
        <xdr:cNvSpPr txBox="1"/>
      </xdr:nvSpPr>
      <xdr:spPr>
        <a:xfrm>
          <a:off x="6705111" y="951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28,971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6" name="正方形/長方形 36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67" name="正方形/長方形 36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68" name="正方形/長方形 36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69" name="正方形/長方形 36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0" name="正方形/長方形 36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1" name="正方形/長方形 37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2" name="正方形/長方形 37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25,341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3" name="正方形/長方形 37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4" name="テキスト ボックス 37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5" name="直線コネクタ 37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76" name="直線コネクタ 37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77" name="テキスト ボックス 37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78" name="直線コネクタ 37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79" name="テキスト ボックス 37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0" name="直線コネクタ 37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1" name="テキスト ボックス 38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2" name="直線コネクタ 38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3" name="テキスト ボックス 38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4" name="直線コネクタ 38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85" name="テキスト ボックス 38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6" name="直線コネクタ 38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7" name="テキスト ボックス 38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56109</xdr:rowOff>
    </xdr:from>
    <xdr:to>
      <xdr:col>15</xdr:col>
      <xdr:colOff>180340</xdr:colOff>
      <xdr:row>79</xdr:row>
      <xdr:rowOff>13894</xdr:rowOff>
    </xdr:to>
    <xdr:cxnSp macro="">
      <xdr:nvCxnSpPr>
        <xdr:cNvPr id="389" name="直線コネクタ 388"/>
        <xdr:cNvCxnSpPr/>
      </xdr:nvCxnSpPr>
      <xdr:spPr>
        <a:xfrm flipV="1">
          <a:off x="10475595" y="12057609"/>
          <a:ext cx="1270" cy="1500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17721</xdr:rowOff>
    </xdr:from>
    <xdr:ext cx="469744" cy="259045"/>
    <xdr:sp macro="" textlink="">
      <xdr:nvSpPr>
        <xdr:cNvPr id="390" name="商工費最小値テキスト"/>
        <xdr:cNvSpPr txBox="1"/>
      </xdr:nvSpPr>
      <xdr:spPr>
        <a:xfrm>
          <a:off x="10528300" y="1356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2,406</a:t>
          </a:r>
          <a:endParaRPr kumimoji="1" lang="ja-JP" altLang="en-US" sz="1000" b="1">
            <a:latin typeface="ＭＳ Ｐゴシック"/>
          </a:endParaRPr>
        </a:p>
      </xdr:txBody>
    </xdr:sp>
    <xdr:clientData/>
  </xdr:oneCellAnchor>
  <xdr:twoCellAnchor>
    <xdr:from>
      <xdr:col>15</xdr:col>
      <xdr:colOff>92075</xdr:colOff>
      <xdr:row>79</xdr:row>
      <xdr:rowOff>13894</xdr:rowOff>
    </xdr:from>
    <xdr:to>
      <xdr:col>15</xdr:col>
      <xdr:colOff>269875</xdr:colOff>
      <xdr:row>79</xdr:row>
      <xdr:rowOff>13894</xdr:rowOff>
    </xdr:to>
    <xdr:cxnSp macro="">
      <xdr:nvCxnSpPr>
        <xdr:cNvPr id="391" name="直線コネクタ 390"/>
        <xdr:cNvCxnSpPr/>
      </xdr:nvCxnSpPr>
      <xdr:spPr>
        <a:xfrm>
          <a:off x="10388600" y="13558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2786</xdr:rowOff>
    </xdr:from>
    <xdr:ext cx="599010" cy="259045"/>
    <xdr:sp macro="" textlink="">
      <xdr:nvSpPr>
        <xdr:cNvPr id="392" name="商工費最大値テキスト"/>
        <xdr:cNvSpPr txBox="1"/>
      </xdr:nvSpPr>
      <xdr:spPr>
        <a:xfrm>
          <a:off x="10528300" y="1183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120,582</a:t>
          </a:r>
          <a:endParaRPr kumimoji="1" lang="ja-JP" altLang="en-US" sz="1000" b="1">
            <a:latin typeface="ＭＳ Ｐゴシック"/>
          </a:endParaRPr>
        </a:p>
      </xdr:txBody>
    </xdr:sp>
    <xdr:clientData/>
  </xdr:oneCellAnchor>
  <xdr:twoCellAnchor>
    <xdr:from>
      <xdr:col>15</xdr:col>
      <xdr:colOff>92075</xdr:colOff>
      <xdr:row>70</xdr:row>
      <xdr:rowOff>56109</xdr:rowOff>
    </xdr:from>
    <xdr:to>
      <xdr:col>15</xdr:col>
      <xdr:colOff>269875</xdr:colOff>
      <xdr:row>70</xdr:row>
      <xdr:rowOff>56109</xdr:rowOff>
    </xdr:to>
    <xdr:cxnSp macro="">
      <xdr:nvCxnSpPr>
        <xdr:cNvPr id="393" name="直線コネクタ 392"/>
        <xdr:cNvCxnSpPr/>
      </xdr:nvCxnSpPr>
      <xdr:spPr>
        <a:xfrm>
          <a:off x="10388600" y="120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38100</xdr:rowOff>
    </xdr:from>
    <xdr:to>
      <xdr:col>15</xdr:col>
      <xdr:colOff>180975</xdr:colOff>
      <xdr:row>77</xdr:row>
      <xdr:rowOff>45365</xdr:rowOff>
    </xdr:to>
    <xdr:cxnSp macro="">
      <xdr:nvCxnSpPr>
        <xdr:cNvPr id="394" name="直線コネクタ 393"/>
        <xdr:cNvCxnSpPr/>
      </xdr:nvCxnSpPr>
      <xdr:spPr>
        <a:xfrm>
          <a:off x="9639300" y="13239750"/>
          <a:ext cx="838200" cy="7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95026</xdr:rowOff>
    </xdr:from>
    <xdr:ext cx="534377" cy="259045"/>
    <xdr:sp macro="" textlink="">
      <xdr:nvSpPr>
        <xdr:cNvPr id="395" name="商工費平均値テキスト"/>
        <xdr:cNvSpPr txBox="1"/>
      </xdr:nvSpPr>
      <xdr:spPr>
        <a:xfrm>
          <a:off x="10528300" y="13296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17,319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116599</xdr:rowOff>
    </xdr:from>
    <xdr:to>
      <xdr:col>15</xdr:col>
      <xdr:colOff>231775</xdr:colOff>
      <xdr:row>78</xdr:row>
      <xdr:rowOff>46749</xdr:rowOff>
    </xdr:to>
    <xdr:sp macro="" textlink="">
      <xdr:nvSpPr>
        <xdr:cNvPr id="396" name="フローチャート : 判断 395"/>
        <xdr:cNvSpPr/>
      </xdr:nvSpPr>
      <xdr:spPr>
        <a:xfrm>
          <a:off x="10426700" y="133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38100</xdr:rowOff>
    </xdr:from>
    <xdr:to>
      <xdr:col>14</xdr:col>
      <xdr:colOff>28575</xdr:colOff>
      <xdr:row>77</xdr:row>
      <xdr:rowOff>96431</xdr:rowOff>
    </xdr:to>
    <xdr:cxnSp macro="">
      <xdr:nvCxnSpPr>
        <xdr:cNvPr id="397" name="直線コネクタ 396"/>
        <xdr:cNvCxnSpPr/>
      </xdr:nvCxnSpPr>
      <xdr:spPr>
        <a:xfrm flipV="1">
          <a:off x="8750300" y="13239750"/>
          <a:ext cx="889000" cy="58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134150</xdr:rowOff>
    </xdr:from>
    <xdr:to>
      <xdr:col>14</xdr:col>
      <xdr:colOff>79375</xdr:colOff>
      <xdr:row>78</xdr:row>
      <xdr:rowOff>64300</xdr:rowOff>
    </xdr:to>
    <xdr:sp macro="" textlink="">
      <xdr:nvSpPr>
        <xdr:cNvPr id="398" name="フローチャート : 判断 397"/>
        <xdr:cNvSpPr/>
      </xdr:nvSpPr>
      <xdr:spPr>
        <a:xfrm>
          <a:off x="9588500" y="133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55427</xdr:rowOff>
    </xdr:from>
    <xdr:ext cx="534377" cy="259045"/>
    <xdr:sp macro="" textlink="">
      <xdr:nvSpPr>
        <xdr:cNvPr id="399" name="テキスト ボックス 398"/>
        <xdr:cNvSpPr txBox="1"/>
      </xdr:nvSpPr>
      <xdr:spPr>
        <a:xfrm>
          <a:off x="9372111" y="1342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15,937</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82792</xdr:rowOff>
    </xdr:from>
    <xdr:to>
      <xdr:col>12</xdr:col>
      <xdr:colOff>511175</xdr:colOff>
      <xdr:row>77</xdr:row>
      <xdr:rowOff>96431</xdr:rowOff>
    </xdr:to>
    <xdr:cxnSp macro="">
      <xdr:nvCxnSpPr>
        <xdr:cNvPr id="400" name="直線コネクタ 399"/>
        <xdr:cNvCxnSpPr/>
      </xdr:nvCxnSpPr>
      <xdr:spPr>
        <a:xfrm>
          <a:off x="7861300" y="13284442"/>
          <a:ext cx="889000" cy="13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24791</xdr:rowOff>
    </xdr:from>
    <xdr:to>
      <xdr:col>12</xdr:col>
      <xdr:colOff>561975</xdr:colOff>
      <xdr:row>78</xdr:row>
      <xdr:rowOff>126391</xdr:rowOff>
    </xdr:to>
    <xdr:sp macro="" textlink="">
      <xdr:nvSpPr>
        <xdr:cNvPr id="401" name="フローチャート : 判断 400"/>
        <xdr:cNvSpPr/>
      </xdr:nvSpPr>
      <xdr:spPr>
        <a:xfrm>
          <a:off x="8699500" y="1339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117518</xdr:rowOff>
    </xdr:from>
    <xdr:ext cx="534377" cy="259045"/>
    <xdr:sp macro="" textlink="">
      <xdr:nvSpPr>
        <xdr:cNvPr id="402" name="テキスト ボックス 401"/>
        <xdr:cNvSpPr txBox="1"/>
      </xdr:nvSpPr>
      <xdr:spPr>
        <a:xfrm>
          <a:off x="8483111" y="1349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11,048</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82792</xdr:rowOff>
    </xdr:from>
    <xdr:to>
      <xdr:col>11</xdr:col>
      <xdr:colOff>307975</xdr:colOff>
      <xdr:row>77</xdr:row>
      <xdr:rowOff>117945</xdr:rowOff>
    </xdr:to>
    <xdr:cxnSp macro="">
      <xdr:nvCxnSpPr>
        <xdr:cNvPr id="403" name="直線コネクタ 402"/>
        <xdr:cNvCxnSpPr/>
      </xdr:nvCxnSpPr>
      <xdr:spPr>
        <a:xfrm flipV="1">
          <a:off x="6972300" y="13284442"/>
          <a:ext cx="889000" cy="35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25476</xdr:rowOff>
    </xdr:from>
    <xdr:to>
      <xdr:col>11</xdr:col>
      <xdr:colOff>358775</xdr:colOff>
      <xdr:row>78</xdr:row>
      <xdr:rowOff>127076</xdr:rowOff>
    </xdr:to>
    <xdr:sp macro="" textlink="">
      <xdr:nvSpPr>
        <xdr:cNvPr id="404" name="フローチャート : 判断 403"/>
        <xdr:cNvSpPr/>
      </xdr:nvSpPr>
      <xdr:spPr>
        <a:xfrm>
          <a:off x="7810500" y="13398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118203</xdr:rowOff>
    </xdr:from>
    <xdr:ext cx="534377" cy="259045"/>
    <xdr:sp macro="" textlink="">
      <xdr:nvSpPr>
        <xdr:cNvPr id="405" name="テキスト ボックス 404"/>
        <xdr:cNvSpPr txBox="1"/>
      </xdr:nvSpPr>
      <xdr:spPr>
        <a:xfrm>
          <a:off x="7594111" y="13491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23837</xdr:rowOff>
    </xdr:from>
    <xdr:to>
      <xdr:col>10</xdr:col>
      <xdr:colOff>155575</xdr:colOff>
      <xdr:row>78</xdr:row>
      <xdr:rowOff>125437</xdr:rowOff>
    </xdr:to>
    <xdr:sp macro="" textlink="">
      <xdr:nvSpPr>
        <xdr:cNvPr id="406" name="フローチャート : 判断 405"/>
        <xdr:cNvSpPr/>
      </xdr:nvSpPr>
      <xdr:spPr>
        <a:xfrm>
          <a:off x="6921500" y="1339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116564</xdr:rowOff>
    </xdr:from>
    <xdr:ext cx="534377" cy="259045"/>
    <xdr:sp macro="" textlink="">
      <xdr:nvSpPr>
        <xdr:cNvPr id="407" name="テキスト ボックス 406"/>
        <xdr:cNvSpPr txBox="1"/>
      </xdr:nvSpPr>
      <xdr:spPr>
        <a:xfrm>
          <a:off x="6705111" y="1348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11,123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166015</xdr:rowOff>
    </xdr:from>
    <xdr:to>
      <xdr:col>15</xdr:col>
      <xdr:colOff>231775</xdr:colOff>
      <xdr:row>77</xdr:row>
      <xdr:rowOff>96165</xdr:rowOff>
    </xdr:to>
    <xdr:sp macro="" textlink="">
      <xdr:nvSpPr>
        <xdr:cNvPr id="413" name="円/楕円 412"/>
        <xdr:cNvSpPr/>
      </xdr:nvSpPr>
      <xdr:spPr>
        <a:xfrm>
          <a:off x="10426700" y="1319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17442</xdr:rowOff>
    </xdr:from>
    <xdr:ext cx="534377" cy="259045"/>
    <xdr:sp macro="" textlink="">
      <xdr:nvSpPr>
        <xdr:cNvPr id="414" name="商工費該当値テキスト"/>
        <xdr:cNvSpPr txBox="1"/>
      </xdr:nvSpPr>
      <xdr:spPr>
        <a:xfrm>
          <a:off x="10528300" y="1304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26,928</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158750</xdr:rowOff>
    </xdr:from>
    <xdr:to>
      <xdr:col>14</xdr:col>
      <xdr:colOff>79375</xdr:colOff>
      <xdr:row>77</xdr:row>
      <xdr:rowOff>88900</xdr:rowOff>
    </xdr:to>
    <xdr:sp macro="" textlink="">
      <xdr:nvSpPr>
        <xdr:cNvPr id="415" name="円/楕円 414"/>
        <xdr:cNvSpPr/>
      </xdr:nvSpPr>
      <xdr:spPr>
        <a:xfrm>
          <a:off x="9588500" y="1318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105427</xdr:rowOff>
    </xdr:from>
    <xdr:ext cx="534377" cy="259045"/>
    <xdr:sp macro="" textlink="">
      <xdr:nvSpPr>
        <xdr:cNvPr id="416" name="テキスト ボックス 415"/>
        <xdr:cNvSpPr txBox="1"/>
      </xdr:nvSpPr>
      <xdr:spPr>
        <a:xfrm>
          <a:off x="9372111" y="1296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27,500</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45631</xdr:rowOff>
    </xdr:from>
    <xdr:to>
      <xdr:col>12</xdr:col>
      <xdr:colOff>561975</xdr:colOff>
      <xdr:row>77</xdr:row>
      <xdr:rowOff>147231</xdr:rowOff>
    </xdr:to>
    <xdr:sp macro="" textlink="">
      <xdr:nvSpPr>
        <xdr:cNvPr id="417" name="円/楕円 416"/>
        <xdr:cNvSpPr/>
      </xdr:nvSpPr>
      <xdr:spPr>
        <a:xfrm>
          <a:off x="8699500" y="1324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163758</xdr:rowOff>
    </xdr:from>
    <xdr:ext cx="534377" cy="259045"/>
    <xdr:sp macro="" textlink="">
      <xdr:nvSpPr>
        <xdr:cNvPr id="418" name="テキスト ボックス 417"/>
        <xdr:cNvSpPr txBox="1"/>
      </xdr:nvSpPr>
      <xdr:spPr>
        <a:xfrm>
          <a:off x="8483111" y="130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22,907</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31992</xdr:rowOff>
    </xdr:from>
    <xdr:to>
      <xdr:col>11</xdr:col>
      <xdr:colOff>358775</xdr:colOff>
      <xdr:row>77</xdr:row>
      <xdr:rowOff>133592</xdr:rowOff>
    </xdr:to>
    <xdr:sp macro="" textlink="">
      <xdr:nvSpPr>
        <xdr:cNvPr id="419" name="円/楕円 418"/>
        <xdr:cNvSpPr/>
      </xdr:nvSpPr>
      <xdr:spPr>
        <a:xfrm>
          <a:off x="7810500" y="1323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150119</xdr:rowOff>
    </xdr:from>
    <xdr:ext cx="534377" cy="259045"/>
    <xdr:sp macro="" textlink="">
      <xdr:nvSpPr>
        <xdr:cNvPr id="420" name="テキスト ボックス 419"/>
        <xdr:cNvSpPr txBox="1"/>
      </xdr:nvSpPr>
      <xdr:spPr>
        <a:xfrm>
          <a:off x="7594111" y="13008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23,981</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67145</xdr:rowOff>
    </xdr:from>
    <xdr:to>
      <xdr:col>10</xdr:col>
      <xdr:colOff>155575</xdr:colOff>
      <xdr:row>77</xdr:row>
      <xdr:rowOff>168745</xdr:rowOff>
    </xdr:to>
    <xdr:sp macro="" textlink="">
      <xdr:nvSpPr>
        <xdr:cNvPr id="421" name="円/楕円 420"/>
        <xdr:cNvSpPr/>
      </xdr:nvSpPr>
      <xdr:spPr>
        <a:xfrm>
          <a:off x="6921500" y="1326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13822</xdr:rowOff>
    </xdr:from>
    <xdr:ext cx="534377" cy="259045"/>
    <xdr:sp macro="" textlink="">
      <xdr:nvSpPr>
        <xdr:cNvPr id="422" name="テキスト ボックス 421"/>
        <xdr:cNvSpPr txBox="1"/>
      </xdr:nvSpPr>
      <xdr:spPr>
        <a:xfrm>
          <a:off x="6705111" y="13044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21,213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72,654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33" name="直線コネクタ 432"/>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34" name="テキスト ボックス 433"/>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35" name="直線コネクタ 434"/>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36" name="テキスト ボックス 435"/>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37" name="直線コネクタ 436"/>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38" name="テキスト ボックス 437"/>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0" name="テキスト ボックス 43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41" name="直線コネクタ 440"/>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42" name="テキスト ボックス 441"/>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3" name="直線コネクタ 442"/>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4" name="テキスト ボックス 443"/>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45" name="直線コネクタ 444"/>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46" name="テキスト ボックス 445"/>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155702</xdr:rowOff>
    </xdr:from>
    <xdr:to>
      <xdr:col>15</xdr:col>
      <xdr:colOff>180340</xdr:colOff>
      <xdr:row>99</xdr:row>
      <xdr:rowOff>32829</xdr:rowOff>
    </xdr:to>
    <xdr:cxnSp macro="">
      <xdr:nvCxnSpPr>
        <xdr:cNvPr id="450" name="直線コネクタ 449"/>
        <xdr:cNvCxnSpPr/>
      </xdr:nvCxnSpPr>
      <xdr:spPr>
        <a:xfrm flipV="1">
          <a:off x="10475595" y="15586202"/>
          <a:ext cx="1270" cy="1420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36656</xdr:rowOff>
    </xdr:from>
    <xdr:ext cx="534377" cy="259045"/>
    <xdr:sp macro="" textlink="">
      <xdr:nvSpPr>
        <xdr:cNvPr id="451" name="土木費最小値テキスト"/>
        <xdr:cNvSpPr txBox="1"/>
      </xdr:nvSpPr>
      <xdr:spPr>
        <a:xfrm>
          <a:off x="10528300" y="1701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11,220</a:t>
          </a:r>
          <a:endParaRPr kumimoji="1" lang="ja-JP" altLang="en-US" sz="1000" b="1">
            <a:latin typeface="ＭＳ Ｐゴシック"/>
          </a:endParaRPr>
        </a:p>
      </xdr:txBody>
    </xdr:sp>
    <xdr:clientData/>
  </xdr:oneCellAnchor>
  <xdr:twoCellAnchor>
    <xdr:from>
      <xdr:col>15</xdr:col>
      <xdr:colOff>92075</xdr:colOff>
      <xdr:row>99</xdr:row>
      <xdr:rowOff>32829</xdr:rowOff>
    </xdr:from>
    <xdr:to>
      <xdr:col>15</xdr:col>
      <xdr:colOff>269875</xdr:colOff>
      <xdr:row>99</xdr:row>
      <xdr:rowOff>32829</xdr:rowOff>
    </xdr:to>
    <xdr:cxnSp macro="">
      <xdr:nvCxnSpPr>
        <xdr:cNvPr id="452" name="直線コネクタ 451"/>
        <xdr:cNvCxnSpPr/>
      </xdr:nvCxnSpPr>
      <xdr:spPr>
        <a:xfrm>
          <a:off x="10388600" y="17006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102379</xdr:rowOff>
    </xdr:from>
    <xdr:ext cx="599010" cy="259045"/>
    <xdr:sp macro="" textlink="">
      <xdr:nvSpPr>
        <xdr:cNvPr id="453" name="土木費最大値テキスト"/>
        <xdr:cNvSpPr txBox="1"/>
      </xdr:nvSpPr>
      <xdr:spPr>
        <a:xfrm>
          <a:off x="10528300" y="1536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160,320</a:t>
          </a:r>
          <a:endParaRPr kumimoji="1" lang="ja-JP" altLang="en-US" sz="1000" b="1">
            <a:latin typeface="ＭＳ Ｐゴシック"/>
          </a:endParaRPr>
        </a:p>
      </xdr:txBody>
    </xdr:sp>
    <xdr:clientData/>
  </xdr:oneCellAnchor>
  <xdr:twoCellAnchor>
    <xdr:from>
      <xdr:col>15</xdr:col>
      <xdr:colOff>92075</xdr:colOff>
      <xdr:row>90</xdr:row>
      <xdr:rowOff>155702</xdr:rowOff>
    </xdr:from>
    <xdr:to>
      <xdr:col>15</xdr:col>
      <xdr:colOff>269875</xdr:colOff>
      <xdr:row>90</xdr:row>
      <xdr:rowOff>155702</xdr:rowOff>
    </xdr:to>
    <xdr:cxnSp macro="">
      <xdr:nvCxnSpPr>
        <xdr:cNvPr id="454" name="直線コネクタ 453"/>
        <xdr:cNvCxnSpPr/>
      </xdr:nvCxnSpPr>
      <xdr:spPr>
        <a:xfrm>
          <a:off x="10388600" y="15586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134899</xdr:rowOff>
    </xdr:from>
    <xdr:to>
      <xdr:col>15</xdr:col>
      <xdr:colOff>180975</xdr:colOff>
      <xdr:row>97</xdr:row>
      <xdr:rowOff>18208</xdr:rowOff>
    </xdr:to>
    <xdr:cxnSp macro="">
      <xdr:nvCxnSpPr>
        <xdr:cNvPr id="455" name="直線コネクタ 454"/>
        <xdr:cNvCxnSpPr/>
      </xdr:nvCxnSpPr>
      <xdr:spPr>
        <a:xfrm flipV="1">
          <a:off x="9639300" y="16594099"/>
          <a:ext cx="838200" cy="54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71528</xdr:rowOff>
    </xdr:from>
    <xdr:ext cx="534377" cy="259045"/>
    <xdr:sp macro="" textlink="">
      <xdr:nvSpPr>
        <xdr:cNvPr id="456" name="土木費平均値テキスト"/>
        <xdr:cNvSpPr txBox="1"/>
      </xdr:nvSpPr>
      <xdr:spPr>
        <a:xfrm>
          <a:off x="10528300" y="16530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53,559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93101</xdr:rowOff>
    </xdr:from>
    <xdr:to>
      <xdr:col>15</xdr:col>
      <xdr:colOff>231775</xdr:colOff>
      <xdr:row>97</xdr:row>
      <xdr:rowOff>23251</xdr:rowOff>
    </xdr:to>
    <xdr:sp macro="" textlink="">
      <xdr:nvSpPr>
        <xdr:cNvPr id="457" name="フローチャート : 判断 456"/>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151416</xdr:rowOff>
    </xdr:from>
    <xdr:to>
      <xdr:col>14</xdr:col>
      <xdr:colOff>28575</xdr:colOff>
      <xdr:row>97</xdr:row>
      <xdr:rowOff>18208</xdr:rowOff>
    </xdr:to>
    <xdr:cxnSp macro="">
      <xdr:nvCxnSpPr>
        <xdr:cNvPr id="458" name="直線コネクタ 457"/>
        <xdr:cNvCxnSpPr/>
      </xdr:nvCxnSpPr>
      <xdr:spPr>
        <a:xfrm>
          <a:off x="8750300" y="16610616"/>
          <a:ext cx="889000" cy="38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72450</xdr:rowOff>
    </xdr:from>
    <xdr:to>
      <xdr:col>14</xdr:col>
      <xdr:colOff>79375</xdr:colOff>
      <xdr:row>97</xdr:row>
      <xdr:rowOff>2600</xdr:rowOff>
    </xdr:to>
    <xdr:sp macro="" textlink="">
      <xdr:nvSpPr>
        <xdr:cNvPr id="459" name="フローチャート : 判断 458"/>
        <xdr:cNvSpPr/>
      </xdr:nvSpPr>
      <xdr:spPr>
        <a:xfrm>
          <a:off x="9588500" y="1653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19127</xdr:rowOff>
    </xdr:from>
    <xdr:ext cx="534377" cy="259045"/>
    <xdr:sp macro="" textlink="">
      <xdr:nvSpPr>
        <xdr:cNvPr id="460" name="テキスト ボックス 459"/>
        <xdr:cNvSpPr txBox="1"/>
      </xdr:nvSpPr>
      <xdr:spPr>
        <a:xfrm>
          <a:off x="9372111" y="16306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55,727</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139100</xdr:rowOff>
    </xdr:from>
    <xdr:to>
      <xdr:col>12</xdr:col>
      <xdr:colOff>511175</xdr:colOff>
      <xdr:row>96</xdr:row>
      <xdr:rowOff>151416</xdr:rowOff>
    </xdr:to>
    <xdr:cxnSp macro="">
      <xdr:nvCxnSpPr>
        <xdr:cNvPr id="461" name="直線コネクタ 460"/>
        <xdr:cNvCxnSpPr/>
      </xdr:nvCxnSpPr>
      <xdr:spPr>
        <a:xfrm>
          <a:off x="7861300" y="16598300"/>
          <a:ext cx="889000" cy="1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154146</xdr:rowOff>
    </xdr:from>
    <xdr:to>
      <xdr:col>12</xdr:col>
      <xdr:colOff>561975</xdr:colOff>
      <xdr:row>97</xdr:row>
      <xdr:rowOff>84296</xdr:rowOff>
    </xdr:to>
    <xdr:sp macro="" textlink="">
      <xdr:nvSpPr>
        <xdr:cNvPr id="462" name="フローチャート : 判断 461"/>
        <xdr:cNvSpPr/>
      </xdr:nvSpPr>
      <xdr:spPr>
        <a:xfrm>
          <a:off x="8699500" y="16613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75423</xdr:rowOff>
    </xdr:from>
    <xdr:ext cx="534377" cy="259045"/>
    <xdr:sp macro="" textlink="">
      <xdr:nvSpPr>
        <xdr:cNvPr id="463" name="テキスト ボックス 462"/>
        <xdr:cNvSpPr txBox="1"/>
      </xdr:nvSpPr>
      <xdr:spPr>
        <a:xfrm>
          <a:off x="8483111" y="1670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47,150</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139100</xdr:rowOff>
    </xdr:from>
    <xdr:to>
      <xdr:col>11</xdr:col>
      <xdr:colOff>307975</xdr:colOff>
      <xdr:row>97</xdr:row>
      <xdr:rowOff>14590</xdr:rowOff>
    </xdr:to>
    <xdr:cxnSp macro="">
      <xdr:nvCxnSpPr>
        <xdr:cNvPr id="464" name="直線コネクタ 463"/>
        <xdr:cNvCxnSpPr/>
      </xdr:nvCxnSpPr>
      <xdr:spPr>
        <a:xfrm flipV="1">
          <a:off x="6972300" y="16598300"/>
          <a:ext cx="889000" cy="46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153146</xdr:rowOff>
    </xdr:from>
    <xdr:to>
      <xdr:col>11</xdr:col>
      <xdr:colOff>358775</xdr:colOff>
      <xdr:row>97</xdr:row>
      <xdr:rowOff>83296</xdr:rowOff>
    </xdr:to>
    <xdr:sp macro="" textlink="">
      <xdr:nvSpPr>
        <xdr:cNvPr id="465" name="フローチャート : 判断 464"/>
        <xdr:cNvSpPr/>
      </xdr:nvSpPr>
      <xdr:spPr>
        <a:xfrm>
          <a:off x="7810500" y="1661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74423</xdr:rowOff>
    </xdr:from>
    <xdr:ext cx="534377" cy="259045"/>
    <xdr:sp macro="" textlink="">
      <xdr:nvSpPr>
        <xdr:cNvPr id="466" name="テキスト ボックス 465"/>
        <xdr:cNvSpPr txBox="1"/>
      </xdr:nvSpPr>
      <xdr:spPr>
        <a:xfrm>
          <a:off x="7594111" y="1670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47,255</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29911</xdr:rowOff>
    </xdr:from>
    <xdr:to>
      <xdr:col>10</xdr:col>
      <xdr:colOff>155575</xdr:colOff>
      <xdr:row>97</xdr:row>
      <xdr:rowOff>131511</xdr:rowOff>
    </xdr:to>
    <xdr:sp macro="" textlink="">
      <xdr:nvSpPr>
        <xdr:cNvPr id="467" name="フローチャート : 判断 466"/>
        <xdr:cNvSpPr/>
      </xdr:nvSpPr>
      <xdr:spPr>
        <a:xfrm>
          <a:off x="6921500" y="1666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122638</xdr:rowOff>
    </xdr:from>
    <xdr:ext cx="534377" cy="259045"/>
    <xdr:sp macro="" textlink="">
      <xdr:nvSpPr>
        <xdr:cNvPr id="468" name="テキスト ボックス 467"/>
        <xdr:cNvSpPr txBox="1"/>
      </xdr:nvSpPr>
      <xdr:spPr>
        <a:xfrm>
          <a:off x="6705111" y="16753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42,193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84099</xdr:rowOff>
    </xdr:from>
    <xdr:to>
      <xdr:col>15</xdr:col>
      <xdr:colOff>231775</xdr:colOff>
      <xdr:row>97</xdr:row>
      <xdr:rowOff>14249</xdr:rowOff>
    </xdr:to>
    <xdr:sp macro="" textlink="">
      <xdr:nvSpPr>
        <xdr:cNvPr id="474" name="円/楕円 473"/>
        <xdr:cNvSpPr/>
      </xdr:nvSpPr>
      <xdr:spPr>
        <a:xfrm>
          <a:off x="10426700" y="1654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106976</xdr:rowOff>
    </xdr:from>
    <xdr:ext cx="534377" cy="259045"/>
    <xdr:sp macro="" textlink="">
      <xdr:nvSpPr>
        <xdr:cNvPr id="475" name="土木費該当値テキスト"/>
        <xdr:cNvSpPr txBox="1"/>
      </xdr:nvSpPr>
      <xdr:spPr>
        <a:xfrm>
          <a:off x="10528300" y="16394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54,504</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138858</xdr:rowOff>
    </xdr:from>
    <xdr:to>
      <xdr:col>14</xdr:col>
      <xdr:colOff>79375</xdr:colOff>
      <xdr:row>97</xdr:row>
      <xdr:rowOff>69008</xdr:rowOff>
    </xdr:to>
    <xdr:sp macro="" textlink="">
      <xdr:nvSpPr>
        <xdr:cNvPr id="476" name="円/楕円 475"/>
        <xdr:cNvSpPr/>
      </xdr:nvSpPr>
      <xdr:spPr>
        <a:xfrm>
          <a:off x="9588500" y="1659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60135</xdr:rowOff>
    </xdr:from>
    <xdr:ext cx="534377" cy="259045"/>
    <xdr:sp macro="" textlink="">
      <xdr:nvSpPr>
        <xdr:cNvPr id="477" name="テキスト ボックス 476"/>
        <xdr:cNvSpPr txBox="1"/>
      </xdr:nvSpPr>
      <xdr:spPr>
        <a:xfrm>
          <a:off x="9372111" y="16690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48,755</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100616</xdr:rowOff>
    </xdr:from>
    <xdr:to>
      <xdr:col>12</xdr:col>
      <xdr:colOff>561975</xdr:colOff>
      <xdr:row>97</xdr:row>
      <xdr:rowOff>30766</xdr:rowOff>
    </xdr:to>
    <xdr:sp macro="" textlink="">
      <xdr:nvSpPr>
        <xdr:cNvPr id="478" name="円/楕円 477"/>
        <xdr:cNvSpPr/>
      </xdr:nvSpPr>
      <xdr:spPr>
        <a:xfrm>
          <a:off x="8699500" y="1655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47293</xdr:rowOff>
    </xdr:from>
    <xdr:ext cx="534377" cy="259045"/>
    <xdr:sp macro="" textlink="">
      <xdr:nvSpPr>
        <xdr:cNvPr id="479" name="テキスト ボックス 478"/>
        <xdr:cNvSpPr txBox="1"/>
      </xdr:nvSpPr>
      <xdr:spPr>
        <a:xfrm>
          <a:off x="8483111" y="1633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52,770</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88300</xdr:rowOff>
    </xdr:from>
    <xdr:to>
      <xdr:col>11</xdr:col>
      <xdr:colOff>358775</xdr:colOff>
      <xdr:row>97</xdr:row>
      <xdr:rowOff>18450</xdr:rowOff>
    </xdr:to>
    <xdr:sp macro="" textlink="">
      <xdr:nvSpPr>
        <xdr:cNvPr id="480" name="円/楕円 479"/>
        <xdr:cNvSpPr/>
      </xdr:nvSpPr>
      <xdr:spPr>
        <a:xfrm>
          <a:off x="7810500" y="1654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34977</xdr:rowOff>
    </xdr:from>
    <xdr:ext cx="534377" cy="259045"/>
    <xdr:sp macro="" textlink="">
      <xdr:nvSpPr>
        <xdr:cNvPr id="481" name="テキスト ボックス 480"/>
        <xdr:cNvSpPr txBox="1"/>
      </xdr:nvSpPr>
      <xdr:spPr>
        <a:xfrm>
          <a:off x="7594111" y="16322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54,063</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135240</xdr:rowOff>
    </xdr:from>
    <xdr:to>
      <xdr:col>10</xdr:col>
      <xdr:colOff>155575</xdr:colOff>
      <xdr:row>97</xdr:row>
      <xdr:rowOff>65390</xdr:rowOff>
    </xdr:to>
    <xdr:sp macro="" textlink="">
      <xdr:nvSpPr>
        <xdr:cNvPr id="482" name="円/楕円 481"/>
        <xdr:cNvSpPr/>
      </xdr:nvSpPr>
      <xdr:spPr>
        <a:xfrm>
          <a:off x="6921500" y="1659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81917</xdr:rowOff>
    </xdr:from>
    <xdr:ext cx="534377" cy="259045"/>
    <xdr:sp macro="" textlink="">
      <xdr:nvSpPr>
        <xdr:cNvPr id="483" name="テキスト ボックス 482"/>
        <xdr:cNvSpPr txBox="1"/>
      </xdr:nvSpPr>
      <xdr:spPr>
        <a:xfrm>
          <a:off x="6705111" y="1636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49,135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18,462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4" name="直線コネクタ 493"/>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5" name="テキスト ボックス 494"/>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496" name="直線コネクタ 495"/>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497" name="テキスト ボックス 496"/>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498" name="直線コネクタ 497"/>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499" name="テキスト ボックス 498"/>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1" name="テキスト ボックス 50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2" name="直線コネクタ 501"/>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54627</xdr:rowOff>
    </xdr:from>
    <xdr:ext cx="531299" cy="259045"/>
    <xdr:sp macro="" textlink="">
      <xdr:nvSpPr>
        <xdr:cNvPr id="503" name="テキスト ボックス 502"/>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4" name="直線コネクタ 503"/>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5" name="テキスト ボックス 504"/>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06" name="直線コネクタ 505"/>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07" name="テキスト ボックス 506"/>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152845</xdr:rowOff>
    </xdr:from>
    <xdr:to>
      <xdr:col>23</xdr:col>
      <xdr:colOff>516889</xdr:colOff>
      <xdr:row>38</xdr:row>
      <xdr:rowOff>170247</xdr:rowOff>
    </xdr:to>
    <xdr:cxnSp macro="">
      <xdr:nvCxnSpPr>
        <xdr:cNvPr id="511" name="直線コネクタ 510"/>
        <xdr:cNvCxnSpPr/>
      </xdr:nvCxnSpPr>
      <xdr:spPr>
        <a:xfrm flipV="1">
          <a:off x="16317595" y="5296345"/>
          <a:ext cx="1269" cy="138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2624</xdr:rowOff>
    </xdr:from>
    <xdr:ext cx="469744" cy="259045"/>
    <xdr:sp macro="" textlink="">
      <xdr:nvSpPr>
        <xdr:cNvPr id="512" name="消防費最小値テキスト"/>
        <xdr:cNvSpPr txBox="1"/>
      </xdr:nvSpPr>
      <xdr:spPr>
        <a:xfrm>
          <a:off x="16370300" y="668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9,862</a:t>
          </a:r>
          <a:endParaRPr kumimoji="1" lang="ja-JP" altLang="en-US" sz="1000" b="1">
            <a:latin typeface="ＭＳ Ｐゴシック"/>
          </a:endParaRPr>
        </a:p>
      </xdr:txBody>
    </xdr:sp>
    <xdr:clientData/>
  </xdr:oneCellAnchor>
  <xdr:twoCellAnchor>
    <xdr:from>
      <xdr:col>23</xdr:col>
      <xdr:colOff>428625</xdr:colOff>
      <xdr:row>38</xdr:row>
      <xdr:rowOff>170247</xdr:rowOff>
    </xdr:from>
    <xdr:to>
      <xdr:col>23</xdr:col>
      <xdr:colOff>606425</xdr:colOff>
      <xdr:row>38</xdr:row>
      <xdr:rowOff>170247</xdr:rowOff>
    </xdr:to>
    <xdr:cxnSp macro="">
      <xdr:nvCxnSpPr>
        <xdr:cNvPr id="513" name="直線コネクタ 512"/>
        <xdr:cNvCxnSpPr/>
      </xdr:nvCxnSpPr>
      <xdr:spPr>
        <a:xfrm>
          <a:off x="16230600" y="668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99522</xdr:rowOff>
    </xdr:from>
    <xdr:ext cx="599010" cy="259045"/>
    <xdr:sp macro="" textlink="">
      <xdr:nvSpPr>
        <xdr:cNvPr id="514" name="消防費最大値テキスト"/>
        <xdr:cNvSpPr txBox="1"/>
      </xdr:nvSpPr>
      <xdr:spPr>
        <a:xfrm>
          <a:off x="16370300" y="507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107,080</a:t>
          </a:r>
          <a:endParaRPr kumimoji="1" lang="ja-JP" altLang="en-US" sz="1000" b="1">
            <a:latin typeface="ＭＳ Ｐゴシック"/>
          </a:endParaRPr>
        </a:p>
      </xdr:txBody>
    </xdr:sp>
    <xdr:clientData/>
  </xdr:oneCellAnchor>
  <xdr:twoCellAnchor>
    <xdr:from>
      <xdr:col>23</xdr:col>
      <xdr:colOff>428625</xdr:colOff>
      <xdr:row>30</xdr:row>
      <xdr:rowOff>152845</xdr:rowOff>
    </xdr:from>
    <xdr:to>
      <xdr:col>23</xdr:col>
      <xdr:colOff>606425</xdr:colOff>
      <xdr:row>30</xdr:row>
      <xdr:rowOff>152845</xdr:rowOff>
    </xdr:to>
    <xdr:cxnSp macro="">
      <xdr:nvCxnSpPr>
        <xdr:cNvPr id="515" name="直線コネクタ 514"/>
        <xdr:cNvCxnSpPr/>
      </xdr:nvCxnSpPr>
      <xdr:spPr>
        <a:xfrm>
          <a:off x="16230600" y="529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53918</xdr:rowOff>
    </xdr:from>
    <xdr:to>
      <xdr:col>23</xdr:col>
      <xdr:colOff>517525</xdr:colOff>
      <xdr:row>38</xdr:row>
      <xdr:rowOff>68063</xdr:rowOff>
    </xdr:to>
    <xdr:cxnSp macro="">
      <xdr:nvCxnSpPr>
        <xdr:cNvPr id="516" name="直線コネクタ 515"/>
        <xdr:cNvCxnSpPr/>
      </xdr:nvCxnSpPr>
      <xdr:spPr>
        <a:xfrm flipV="1">
          <a:off x="15481300" y="6569018"/>
          <a:ext cx="838200" cy="14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111091</xdr:rowOff>
    </xdr:from>
    <xdr:ext cx="534377" cy="259045"/>
    <xdr:sp macro="" textlink="">
      <xdr:nvSpPr>
        <xdr:cNvPr id="517" name="消防費平均値テキスト"/>
        <xdr:cNvSpPr txBox="1"/>
      </xdr:nvSpPr>
      <xdr:spPr>
        <a:xfrm>
          <a:off x="16370300" y="6283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24,048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88214</xdr:rowOff>
    </xdr:from>
    <xdr:to>
      <xdr:col>23</xdr:col>
      <xdr:colOff>568325</xdr:colOff>
      <xdr:row>38</xdr:row>
      <xdr:rowOff>18365</xdr:rowOff>
    </xdr:to>
    <xdr:sp macro="" textlink="">
      <xdr:nvSpPr>
        <xdr:cNvPr id="518" name="フローチャート : 判断 517"/>
        <xdr:cNvSpPr/>
      </xdr:nvSpPr>
      <xdr:spPr>
        <a:xfrm>
          <a:off x="16268700" y="64318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68063</xdr:rowOff>
    </xdr:from>
    <xdr:to>
      <xdr:col>22</xdr:col>
      <xdr:colOff>365125</xdr:colOff>
      <xdr:row>38</xdr:row>
      <xdr:rowOff>79235</xdr:rowOff>
    </xdr:to>
    <xdr:cxnSp macro="">
      <xdr:nvCxnSpPr>
        <xdr:cNvPr id="519" name="直線コネクタ 518"/>
        <xdr:cNvCxnSpPr/>
      </xdr:nvCxnSpPr>
      <xdr:spPr>
        <a:xfrm flipV="1">
          <a:off x="14592300" y="6583163"/>
          <a:ext cx="889000" cy="1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90229</xdr:rowOff>
    </xdr:from>
    <xdr:to>
      <xdr:col>22</xdr:col>
      <xdr:colOff>415925</xdr:colOff>
      <xdr:row>38</xdr:row>
      <xdr:rowOff>20379</xdr:rowOff>
    </xdr:to>
    <xdr:sp macro="" textlink="">
      <xdr:nvSpPr>
        <xdr:cNvPr id="520" name="フローチャート : 判断 519"/>
        <xdr:cNvSpPr/>
      </xdr:nvSpPr>
      <xdr:spPr>
        <a:xfrm>
          <a:off x="15430500" y="643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36906</xdr:rowOff>
    </xdr:from>
    <xdr:ext cx="534377" cy="259045"/>
    <xdr:sp macro="" textlink="">
      <xdr:nvSpPr>
        <xdr:cNvPr id="521" name="テキスト ボックス 520"/>
        <xdr:cNvSpPr txBox="1"/>
      </xdr:nvSpPr>
      <xdr:spPr>
        <a:xfrm>
          <a:off x="15214111" y="620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23,907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35644</xdr:rowOff>
    </xdr:from>
    <xdr:to>
      <xdr:col>21</xdr:col>
      <xdr:colOff>161925</xdr:colOff>
      <xdr:row>38</xdr:row>
      <xdr:rowOff>79235</xdr:rowOff>
    </xdr:to>
    <xdr:cxnSp macro="">
      <xdr:nvCxnSpPr>
        <xdr:cNvPr id="522" name="直線コネクタ 521"/>
        <xdr:cNvCxnSpPr/>
      </xdr:nvCxnSpPr>
      <xdr:spPr>
        <a:xfrm>
          <a:off x="13703300" y="6550744"/>
          <a:ext cx="889000" cy="43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147822</xdr:rowOff>
    </xdr:from>
    <xdr:to>
      <xdr:col>21</xdr:col>
      <xdr:colOff>212725</xdr:colOff>
      <xdr:row>38</xdr:row>
      <xdr:rowOff>77972</xdr:rowOff>
    </xdr:to>
    <xdr:sp macro="" textlink="">
      <xdr:nvSpPr>
        <xdr:cNvPr id="523" name="フローチャート : 判断 522"/>
        <xdr:cNvSpPr/>
      </xdr:nvSpPr>
      <xdr:spPr>
        <a:xfrm>
          <a:off x="14541500" y="649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94499</xdr:rowOff>
    </xdr:from>
    <xdr:ext cx="534377" cy="259045"/>
    <xdr:sp macro="" textlink="">
      <xdr:nvSpPr>
        <xdr:cNvPr id="524" name="テキスト ボックス 523"/>
        <xdr:cNvSpPr txBox="1"/>
      </xdr:nvSpPr>
      <xdr:spPr>
        <a:xfrm>
          <a:off x="14325111" y="6266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19,876</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9241</xdr:rowOff>
    </xdr:from>
    <xdr:to>
      <xdr:col>19</xdr:col>
      <xdr:colOff>644525</xdr:colOff>
      <xdr:row>38</xdr:row>
      <xdr:rowOff>35644</xdr:rowOff>
    </xdr:to>
    <xdr:cxnSp macro="">
      <xdr:nvCxnSpPr>
        <xdr:cNvPr id="525" name="直線コネクタ 524"/>
        <xdr:cNvCxnSpPr/>
      </xdr:nvCxnSpPr>
      <xdr:spPr>
        <a:xfrm>
          <a:off x="12814300" y="6524341"/>
          <a:ext cx="889000" cy="2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1818</xdr:rowOff>
    </xdr:from>
    <xdr:to>
      <xdr:col>20</xdr:col>
      <xdr:colOff>9525</xdr:colOff>
      <xdr:row>38</xdr:row>
      <xdr:rowOff>103418</xdr:rowOff>
    </xdr:to>
    <xdr:sp macro="" textlink="">
      <xdr:nvSpPr>
        <xdr:cNvPr id="526" name="フローチャート : 判断 525"/>
        <xdr:cNvSpPr/>
      </xdr:nvSpPr>
      <xdr:spPr>
        <a:xfrm>
          <a:off x="13652500" y="6516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94545</xdr:rowOff>
    </xdr:from>
    <xdr:ext cx="534377" cy="259045"/>
    <xdr:sp macro="" textlink="">
      <xdr:nvSpPr>
        <xdr:cNvPr id="527" name="テキスト ボックス 526"/>
        <xdr:cNvSpPr txBox="1"/>
      </xdr:nvSpPr>
      <xdr:spPr>
        <a:xfrm>
          <a:off x="13436111" y="660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18,095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24964</xdr:rowOff>
    </xdr:from>
    <xdr:to>
      <xdr:col>18</xdr:col>
      <xdr:colOff>492125</xdr:colOff>
      <xdr:row>38</xdr:row>
      <xdr:rowOff>126564</xdr:rowOff>
    </xdr:to>
    <xdr:sp macro="" textlink="">
      <xdr:nvSpPr>
        <xdr:cNvPr id="528" name="フローチャート : 判断 527"/>
        <xdr:cNvSpPr/>
      </xdr:nvSpPr>
      <xdr:spPr>
        <a:xfrm>
          <a:off x="12763500" y="654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117691</xdr:rowOff>
    </xdr:from>
    <xdr:ext cx="534377" cy="259045"/>
    <xdr:sp macro="" textlink="">
      <xdr:nvSpPr>
        <xdr:cNvPr id="529" name="テキスト ボックス 528"/>
        <xdr:cNvSpPr txBox="1"/>
      </xdr:nvSpPr>
      <xdr:spPr>
        <a:xfrm>
          <a:off x="12547111" y="663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16,475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3118</xdr:rowOff>
    </xdr:from>
    <xdr:to>
      <xdr:col>23</xdr:col>
      <xdr:colOff>568325</xdr:colOff>
      <xdr:row>38</xdr:row>
      <xdr:rowOff>104718</xdr:rowOff>
    </xdr:to>
    <xdr:sp macro="" textlink="">
      <xdr:nvSpPr>
        <xdr:cNvPr id="535" name="円/楕円 534"/>
        <xdr:cNvSpPr/>
      </xdr:nvSpPr>
      <xdr:spPr>
        <a:xfrm>
          <a:off x="16268700" y="651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89495</xdr:rowOff>
    </xdr:from>
    <xdr:ext cx="534377" cy="259045"/>
    <xdr:sp macro="" textlink="">
      <xdr:nvSpPr>
        <xdr:cNvPr id="536" name="消防費該当値テキスト"/>
        <xdr:cNvSpPr txBox="1"/>
      </xdr:nvSpPr>
      <xdr:spPr>
        <a:xfrm>
          <a:off x="16370300" y="6433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18,004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17263</xdr:rowOff>
    </xdr:from>
    <xdr:to>
      <xdr:col>22</xdr:col>
      <xdr:colOff>415925</xdr:colOff>
      <xdr:row>38</xdr:row>
      <xdr:rowOff>118863</xdr:rowOff>
    </xdr:to>
    <xdr:sp macro="" textlink="">
      <xdr:nvSpPr>
        <xdr:cNvPr id="537" name="円/楕円 536"/>
        <xdr:cNvSpPr/>
      </xdr:nvSpPr>
      <xdr:spPr>
        <a:xfrm>
          <a:off x="15430500" y="653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109990</xdr:rowOff>
    </xdr:from>
    <xdr:ext cx="534377" cy="259045"/>
    <xdr:sp macro="" textlink="">
      <xdr:nvSpPr>
        <xdr:cNvPr id="538" name="テキスト ボックス 537"/>
        <xdr:cNvSpPr txBox="1"/>
      </xdr:nvSpPr>
      <xdr:spPr>
        <a:xfrm>
          <a:off x="15214111" y="662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17,014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28435</xdr:rowOff>
    </xdr:from>
    <xdr:to>
      <xdr:col>21</xdr:col>
      <xdr:colOff>212725</xdr:colOff>
      <xdr:row>38</xdr:row>
      <xdr:rowOff>130035</xdr:rowOff>
    </xdr:to>
    <xdr:sp macro="" textlink="">
      <xdr:nvSpPr>
        <xdr:cNvPr id="539" name="円/楕円 538"/>
        <xdr:cNvSpPr/>
      </xdr:nvSpPr>
      <xdr:spPr>
        <a:xfrm>
          <a:off x="14541500" y="6543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121162</xdr:rowOff>
    </xdr:from>
    <xdr:ext cx="534377" cy="259045"/>
    <xdr:sp macro="" textlink="">
      <xdr:nvSpPr>
        <xdr:cNvPr id="540" name="テキスト ボックス 539"/>
        <xdr:cNvSpPr txBox="1"/>
      </xdr:nvSpPr>
      <xdr:spPr>
        <a:xfrm>
          <a:off x="14325111" y="6636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16,232</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156294</xdr:rowOff>
    </xdr:from>
    <xdr:to>
      <xdr:col>20</xdr:col>
      <xdr:colOff>9525</xdr:colOff>
      <xdr:row>38</xdr:row>
      <xdr:rowOff>86444</xdr:rowOff>
    </xdr:to>
    <xdr:sp macro="" textlink="">
      <xdr:nvSpPr>
        <xdr:cNvPr id="541" name="円/楕円 540"/>
        <xdr:cNvSpPr/>
      </xdr:nvSpPr>
      <xdr:spPr>
        <a:xfrm>
          <a:off x="13652500" y="649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102971</xdr:rowOff>
    </xdr:from>
    <xdr:ext cx="534377" cy="259045"/>
    <xdr:sp macro="" textlink="">
      <xdr:nvSpPr>
        <xdr:cNvPr id="542" name="テキスト ボックス 541"/>
        <xdr:cNvSpPr txBox="1"/>
      </xdr:nvSpPr>
      <xdr:spPr>
        <a:xfrm>
          <a:off x="13436111" y="627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19,283</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129891</xdr:rowOff>
    </xdr:from>
    <xdr:to>
      <xdr:col>18</xdr:col>
      <xdr:colOff>492125</xdr:colOff>
      <xdr:row>38</xdr:row>
      <xdr:rowOff>60041</xdr:rowOff>
    </xdr:to>
    <xdr:sp macro="" textlink="">
      <xdr:nvSpPr>
        <xdr:cNvPr id="543" name="円/楕円 542"/>
        <xdr:cNvSpPr/>
      </xdr:nvSpPr>
      <xdr:spPr>
        <a:xfrm>
          <a:off x="12763500" y="647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76568</xdr:rowOff>
    </xdr:from>
    <xdr:ext cx="534377" cy="259045"/>
    <xdr:sp macro="" textlink="">
      <xdr:nvSpPr>
        <xdr:cNvPr id="544" name="テキスト ボックス 543"/>
        <xdr:cNvSpPr txBox="1"/>
      </xdr:nvSpPr>
      <xdr:spPr>
        <a:xfrm>
          <a:off x="12547111" y="624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21,131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5" name="直線コネクタ 55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6" name="テキスト ボックス 555"/>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7" name="直線コネクタ 55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58" name="テキスト ボックス 55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0" name="テキスト ボックス 559"/>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1" name="直線コネクタ 56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2" name="テキスト ボックス 561"/>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3" name="直線コネクタ 56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4" name="テキスト ボックス 56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128758</xdr:rowOff>
    </xdr:from>
    <xdr:to>
      <xdr:col>23</xdr:col>
      <xdr:colOff>516889</xdr:colOff>
      <xdr:row>58</xdr:row>
      <xdr:rowOff>88562</xdr:rowOff>
    </xdr:to>
    <xdr:cxnSp macro="">
      <xdr:nvCxnSpPr>
        <xdr:cNvPr id="568" name="直線コネクタ 567"/>
        <xdr:cNvCxnSpPr/>
      </xdr:nvCxnSpPr>
      <xdr:spPr>
        <a:xfrm flipV="1">
          <a:off x="16317595" y="8529808"/>
          <a:ext cx="1269" cy="1502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92389</xdr:rowOff>
    </xdr:from>
    <xdr:ext cx="534377" cy="259045"/>
    <xdr:sp macro="" textlink="">
      <xdr:nvSpPr>
        <xdr:cNvPr id="569" name="教育費最小値テキスト"/>
        <xdr:cNvSpPr txBox="1"/>
      </xdr:nvSpPr>
      <xdr:spPr>
        <a:xfrm>
          <a:off x="16370300" y="1003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16,711</a:t>
          </a:r>
          <a:endParaRPr kumimoji="1" lang="ja-JP" altLang="en-US" sz="1000" b="1">
            <a:latin typeface="ＭＳ Ｐゴシック"/>
          </a:endParaRPr>
        </a:p>
      </xdr:txBody>
    </xdr:sp>
    <xdr:clientData/>
  </xdr:oneCellAnchor>
  <xdr:twoCellAnchor>
    <xdr:from>
      <xdr:col>23</xdr:col>
      <xdr:colOff>428625</xdr:colOff>
      <xdr:row>58</xdr:row>
      <xdr:rowOff>88562</xdr:rowOff>
    </xdr:from>
    <xdr:to>
      <xdr:col>23</xdr:col>
      <xdr:colOff>606425</xdr:colOff>
      <xdr:row>58</xdr:row>
      <xdr:rowOff>88562</xdr:rowOff>
    </xdr:to>
    <xdr:cxnSp macro="">
      <xdr:nvCxnSpPr>
        <xdr:cNvPr id="570" name="直線コネクタ 569"/>
        <xdr:cNvCxnSpPr/>
      </xdr:nvCxnSpPr>
      <xdr:spPr>
        <a:xfrm>
          <a:off x="16230600" y="1003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75435</xdr:rowOff>
    </xdr:from>
    <xdr:ext cx="599010" cy="259045"/>
    <xdr:sp macro="" textlink="">
      <xdr:nvSpPr>
        <xdr:cNvPr id="571" name="教育費最大値テキスト"/>
        <xdr:cNvSpPr txBox="1"/>
      </xdr:nvSpPr>
      <xdr:spPr>
        <a:xfrm>
          <a:off x="16370300" y="830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213,936</a:t>
          </a:r>
          <a:endParaRPr kumimoji="1" lang="ja-JP" altLang="en-US" sz="1000" b="1">
            <a:latin typeface="ＭＳ Ｐゴシック"/>
          </a:endParaRPr>
        </a:p>
      </xdr:txBody>
    </xdr:sp>
    <xdr:clientData/>
  </xdr:oneCellAnchor>
  <xdr:twoCellAnchor>
    <xdr:from>
      <xdr:col>23</xdr:col>
      <xdr:colOff>428625</xdr:colOff>
      <xdr:row>49</xdr:row>
      <xdr:rowOff>128758</xdr:rowOff>
    </xdr:from>
    <xdr:to>
      <xdr:col>23</xdr:col>
      <xdr:colOff>606425</xdr:colOff>
      <xdr:row>49</xdr:row>
      <xdr:rowOff>128758</xdr:rowOff>
    </xdr:to>
    <xdr:cxnSp macro="">
      <xdr:nvCxnSpPr>
        <xdr:cNvPr id="572" name="直線コネクタ 571"/>
        <xdr:cNvCxnSpPr/>
      </xdr:nvCxnSpPr>
      <xdr:spPr>
        <a:xfrm>
          <a:off x="16230600" y="852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112078</xdr:rowOff>
    </xdr:from>
    <xdr:to>
      <xdr:col>23</xdr:col>
      <xdr:colOff>517525</xdr:colOff>
      <xdr:row>56</xdr:row>
      <xdr:rowOff>113990</xdr:rowOff>
    </xdr:to>
    <xdr:cxnSp macro="">
      <xdr:nvCxnSpPr>
        <xdr:cNvPr id="573" name="直線コネクタ 572"/>
        <xdr:cNvCxnSpPr/>
      </xdr:nvCxnSpPr>
      <xdr:spPr>
        <a:xfrm>
          <a:off x="15481300" y="9713278"/>
          <a:ext cx="838200" cy="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73890</xdr:rowOff>
    </xdr:from>
    <xdr:ext cx="534377" cy="259045"/>
    <xdr:sp macro="" textlink="">
      <xdr:nvSpPr>
        <xdr:cNvPr id="574" name="教育費平均値テキスト"/>
        <xdr:cNvSpPr txBox="1"/>
      </xdr:nvSpPr>
      <xdr:spPr>
        <a:xfrm>
          <a:off x="16370300" y="9503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59,972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51013</xdr:rowOff>
    </xdr:from>
    <xdr:to>
      <xdr:col>23</xdr:col>
      <xdr:colOff>568325</xdr:colOff>
      <xdr:row>56</xdr:row>
      <xdr:rowOff>152613</xdr:rowOff>
    </xdr:to>
    <xdr:sp macro="" textlink="">
      <xdr:nvSpPr>
        <xdr:cNvPr id="575" name="フローチャート : 判断 574"/>
        <xdr:cNvSpPr/>
      </xdr:nvSpPr>
      <xdr:spPr>
        <a:xfrm>
          <a:off x="162687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112078</xdr:rowOff>
    </xdr:from>
    <xdr:to>
      <xdr:col>22</xdr:col>
      <xdr:colOff>365125</xdr:colOff>
      <xdr:row>57</xdr:row>
      <xdr:rowOff>10777</xdr:rowOff>
    </xdr:to>
    <xdr:cxnSp macro="">
      <xdr:nvCxnSpPr>
        <xdr:cNvPr id="576" name="直線コネクタ 575"/>
        <xdr:cNvCxnSpPr/>
      </xdr:nvCxnSpPr>
      <xdr:spPr>
        <a:xfrm flipV="1">
          <a:off x="14592300" y="9713278"/>
          <a:ext cx="889000" cy="70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41633</xdr:rowOff>
    </xdr:from>
    <xdr:to>
      <xdr:col>22</xdr:col>
      <xdr:colOff>415925</xdr:colOff>
      <xdr:row>56</xdr:row>
      <xdr:rowOff>143233</xdr:rowOff>
    </xdr:to>
    <xdr:sp macro="" textlink="">
      <xdr:nvSpPr>
        <xdr:cNvPr id="577" name="フローチャート : 判断 576"/>
        <xdr:cNvSpPr/>
      </xdr:nvSpPr>
      <xdr:spPr>
        <a:xfrm>
          <a:off x="15430500" y="964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159760</xdr:rowOff>
    </xdr:from>
    <xdr:ext cx="534377" cy="259045"/>
    <xdr:sp macro="" textlink="">
      <xdr:nvSpPr>
        <xdr:cNvPr id="578" name="テキスト ボックス 577"/>
        <xdr:cNvSpPr txBox="1"/>
      </xdr:nvSpPr>
      <xdr:spPr>
        <a:xfrm>
          <a:off x="15214111" y="941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61,203</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10777</xdr:rowOff>
    </xdr:from>
    <xdr:to>
      <xdr:col>21</xdr:col>
      <xdr:colOff>161925</xdr:colOff>
      <xdr:row>57</xdr:row>
      <xdr:rowOff>32700</xdr:rowOff>
    </xdr:to>
    <xdr:cxnSp macro="">
      <xdr:nvCxnSpPr>
        <xdr:cNvPr id="579" name="直線コネクタ 578"/>
        <xdr:cNvCxnSpPr/>
      </xdr:nvCxnSpPr>
      <xdr:spPr>
        <a:xfrm flipV="1">
          <a:off x="13703300" y="9783427"/>
          <a:ext cx="889000" cy="2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101412</xdr:rowOff>
    </xdr:from>
    <xdr:to>
      <xdr:col>21</xdr:col>
      <xdr:colOff>212725</xdr:colOff>
      <xdr:row>57</xdr:row>
      <xdr:rowOff>31562</xdr:rowOff>
    </xdr:to>
    <xdr:sp macro="" textlink="">
      <xdr:nvSpPr>
        <xdr:cNvPr id="580" name="フローチャート : 判断 579"/>
        <xdr:cNvSpPr/>
      </xdr:nvSpPr>
      <xdr:spPr>
        <a:xfrm>
          <a:off x="14541500" y="9702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48089</xdr:rowOff>
    </xdr:from>
    <xdr:ext cx="534377" cy="259045"/>
    <xdr:sp macro="" textlink="">
      <xdr:nvSpPr>
        <xdr:cNvPr id="581" name="テキスト ボックス 580"/>
        <xdr:cNvSpPr txBox="1"/>
      </xdr:nvSpPr>
      <xdr:spPr>
        <a:xfrm>
          <a:off x="14325111" y="9477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53,358</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127645</xdr:rowOff>
    </xdr:from>
    <xdr:to>
      <xdr:col>19</xdr:col>
      <xdr:colOff>644525</xdr:colOff>
      <xdr:row>57</xdr:row>
      <xdr:rowOff>32700</xdr:rowOff>
    </xdr:to>
    <xdr:cxnSp macro="">
      <xdr:nvCxnSpPr>
        <xdr:cNvPr id="582" name="直線コネクタ 581"/>
        <xdr:cNvCxnSpPr/>
      </xdr:nvCxnSpPr>
      <xdr:spPr>
        <a:xfrm>
          <a:off x="12814300" y="9728845"/>
          <a:ext cx="889000" cy="76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100826</xdr:rowOff>
    </xdr:from>
    <xdr:to>
      <xdr:col>20</xdr:col>
      <xdr:colOff>9525</xdr:colOff>
      <xdr:row>57</xdr:row>
      <xdr:rowOff>30976</xdr:rowOff>
    </xdr:to>
    <xdr:sp macro="" textlink="">
      <xdr:nvSpPr>
        <xdr:cNvPr id="583" name="フローチャート : 判断 582"/>
        <xdr:cNvSpPr/>
      </xdr:nvSpPr>
      <xdr:spPr>
        <a:xfrm>
          <a:off x="13652500" y="970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47503</xdr:rowOff>
    </xdr:from>
    <xdr:ext cx="534377" cy="259045"/>
    <xdr:sp macro="" textlink="">
      <xdr:nvSpPr>
        <xdr:cNvPr id="584" name="テキスト ボックス 583"/>
        <xdr:cNvSpPr txBox="1"/>
      </xdr:nvSpPr>
      <xdr:spPr>
        <a:xfrm>
          <a:off x="13436111" y="947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53,435</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137912</xdr:rowOff>
    </xdr:from>
    <xdr:to>
      <xdr:col>18</xdr:col>
      <xdr:colOff>492125</xdr:colOff>
      <xdr:row>57</xdr:row>
      <xdr:rowOff>68062</xdr:rowOff>
    </xdr:to>
    <xdr:sp macro="" textlink="">
      <xdr:nvSpPr>
        <xdr:cNvPr id="585" name="フローチャート : 判断 584"/>
        <xdr:cNvSpPr/>
      </xdr:nvSpPr>
      <xdr:spPr>
        <a:xfrm>
          <a:off x="12763500" y="973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59189</xdr:rowOff>
    </xdr:from>
    <xdr:ext cx="534377" cy="259045"/>
    <xdr:sp macro="" textlink="">
      <xdr:nvSpPr>
        <xdr:cNvPr id="586" name="テキスト ボックス 585"/>
        <xdr:cNvSpPr txBox="1"/>
      </xdr:nvSpPr>
      <xdr:spPr>
        <a:xfrm>
          <a:off x="12547111" y="9831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48,568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63190</xdr:rowOff>
    </xdr:from>
    <xdr:to>
      <xdr:col>23</xdr:col>
      <xdr:colOff>568325</xdr:colOff>
      <xdr:row>56</xdr:row>
      <xdr:rowOff>164790</xdr:rowOff>
    </xdr:to>
    <xdr:sp macro="" textlink="">
      <xdr:nvSpPr>
        <xdr:cNvPr id="592" name="円/楕円 591"/>
        <xdr:cNvSpPr/>
      </xdr:nvSpPr>
      <xdr:spPr>
        <a:xfrm>
          <a:off x="16268700" y="966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41617</xdr:rowOff>
    </xdr:from>
    <xdr:ext cx="534377" cy="259045"/>
    <xdr:sp macro="" textlink="">
      <xdr:nvSpPr>
        <xdr:cNvPr id="593" name="教育費該当値テキスト"/>
        <xdr:cNvSpPr txBox="1"/>
      </xdr:nvSpPr>
      <xdr:spPr>
        <a:xfrm>
          <a:off x="16370300" y="9642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58,374</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61278</xdr:rowOff>
    </xdr:from>
    <xdr:to>
      <xdr:col>22</xdr:col>
      <xdr:colOff>415925</xdr:colOff>
      <xdr:row>56</xdr:row>
      <xdr:rowOff>162878</xdr:rowOff>
    </xdr:to>
    <xdr:sp macro="" textlink="">
      <xdr:nvSpPr>
        <xdr:cNvPr id="594" name="円/楕円 593"/>
        <xdr:cNvSpPr/>
      </xdr:nvSpPr>
      <xdr:spPr>
        <a:xfrm>
          <a:off x="15430500" y="966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154005</xdr:rowOff>
    </xdr:from>
    <xdr:ext cx="534377" cy="259045"/>
    <xdr:sp macro="" textlink="">
      <xdr:nvSpPr>
        <xdr:cNvPr id="595" name="テキスト ボックス 594"/>
        <xdr:cNvSpPr txBox="1"/>
      </xdr:nvSpPr>
      <xdr:spPr>
        <a:xfrm>
          <a:off x="15214111" y="975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58,625</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131427</xdr:rowOff>
    </xdr:from>
    <xdr:to>
      <xdr:col>21</xdr:col>
      <xdr:colOff>212725</xdr:colOff>
      <xdr:row>57</xdr:row>
      <xdr:rowOff>61577</xdr:rowOff>
    </xdr:to>
    <xdr:sp macro="" textlink="">
      <xdr:nvSpPr>
        <xdr:cNvPr id="596" name="円/楕円 595"/>
        <xdr:cNvSpPr/>
      </xdr:nvSpPr>
      <xdr:spPr>
        <a:xfrm>
          <a:off x="14541500" y="973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52704</xdr:rowOff>
    </xdr:from>
    <xdr:ext cx="534377" cy="259045"/>
    <xdr:sp macro="" textlink="">
      <xdr:nvSpPr>
        <xdr:cNvPr id="597" name="テキスト ボックス 596"/>
        <xdr:cNvSpPr txBox="1"/>
      </xdr:nvSpPr>
      <xdr:spPr>
        <a:xfrm>
          <a:off x="14325111" y="982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49,419</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153350</xdr:rowOff>
    </xdr:from>
    <xdr:to>
      <xdr:col>20</xdr:col>
      <xdr:colOff>9525</xdr:colOff>
      <xdr:row>57</xdr:row>
      <xdr:rowOff>83500</xdr:rowOff>
    </xdr:to>
    <xdr:sp macro="" textlink="">
      <xdr:nvSpPr>
        <xdr:cNvPr id="598" name="円/楕円 597"/>
        <xdr:cNvSpPr/>
      </xdr:nvSpPr>
      <xdr:spPr>
        <a:xfrm>
          <a:off x="13652500" y="975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74627</xdr:rowOff>
    </xdr:from>
    <xdr:ext cx="534377" cy="259045"/>
    <xdr:sp macro="" textlink="">
      <xdr:nvSpPr>
        <xdr:cNvPr id="599" name="テキスト ボックス 598"/>
        <xdr:cNvSpPr txBox="1"/>
      </xdr:nvSpPr>
      <xdr:spPr>
        <a:xfrm>
          <a:off x="13436111" y="984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46,542</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76845</xdr:rowOff>
    </xdr:from>
    <xdr:to>
      <xdr:col>18</xdr:col>
      <xdr:colOff>492125</xdr:colOff>
      <xdr:row>57</xdr:row>
      <xdr:rowOff>6995</xdr:rowOff>
    </xdr:to>
    <xdr:sp macro="" textlink="">
      <xdr:nvSpPr>
        <xdr:cNvPr id="600" name="円/楕円 599"/>
        <xdr:cNvSpPr/>
      </xdr:nvSpPr>
      <xdr:spPr>
        <a:xfrm>
          <a:off x="12763500" y="967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23522</xdr:rowOff>
    </xdr:from>
    <xdr:ext cx="534377" cy="259045"/>
    <xdr:sp macro="" textlink="">
      <xdr:nvSpPr>
        <xdr:cNvPr id="601" name="テキスト ボックス 600"/>
        <xdr:cNvSpPr txBox="1"/>
      </xdr:nvSpPr>
      <xdr:spPr>
        <a:xfrm>
          <a:off x="12547111" y="945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56,582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25,016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2" name="直線コネクタ 61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3" name="テキスト ボックス 61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4" name="直線コネクタ 61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5" name="テキスト ボックス 61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6" name="直線コネクタ 61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17" name="テキスト ボックス 616"/>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8" name="直線コネクタ 61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19" name="テキスト ボックス 618"/>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1" name="テキスト ボックス 62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101272</xdr:rowOff>
    </xdr:from>
    <xdr:to>
      <xdr:col>23</xdr:col>
      <xdr:colOff>516889</xdr:colOff>
      <xdr:row>78</xdr:row>
      <xdr:rowOff>139700</xdr:rowOff>
    </xdr:to>
    <xdr:cxnSp macro="">
      <xdr:nvCxnSpPr>
        <xdr:cNvPr id="623" name="直線コネクタ 622"/>
        <xdr:cNvCxnSpPr/>
      </xdr:nvCxnSpPr>
      <xdr:spPr>
        <a:xfrm flipV="1">
          <a:off x="16317595" y="12102772"/>
          <a:ext cx="1269" cy="1410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4"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5" name="直線コネクタ 62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47949</xdr:rowOff>
    </xdr:from>
    <xdr:ext cx="534377" cy="259045"/>
    <xdr:sp macro="" textlink="">
      <xdr:nvSpPr>
        <xdr:cNvPr id="626" name="災害復旧費最大値テキスト"/>
        <xdr:cNvSpPr txBox="1"/>
      </xdr:nvSpPr>
      <xdr:spPr>
        <a:xfrm>
          <a:off x="16370300" y="1187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70</xdr:row>
      <xdr:rowOff>101272</xdr:rowOff>
    </xdr:from>
    <xdr:to>
      <xdr:col>23</xdr:col>
      <xdr:colOff>606425</xdr:colOff>
      <xdr:row>70</xdr:row>
      <xdr:rowOff>101272</xdr:rowOff>
    </xdr:to>
    <xdr:cxnSp macro="">
      <xdr:nvCxnSpPr>
        <xdr:cNvPr id="627" name="直線コネクタ 626"/>
        <xdr:cNvCxnSpPr/>
      </xdr:nvCxnSpPr>
      <xdr:spPr>
        <a:xfrm>
          <a:off x="16230600" y="1210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21103</xdr:rowOff>
    </xdr:from>
    <xdr:to>
      <xdr:col>23</xdr:col>
      <xdr:colOff>517525</xdr:colOff>
      <xdr:row>78</xdr:row>
      <xdr:rowOff>135745</xdr:rowOff>
    </xdr:to>
    <xdr:cxnSp macro="">
      <xdr:nvCxnSpPr>
        <xdr:cNvPr id="628" name="直線コネクタ 627"/>
        <xdr:cNvCxnSpPr/>
      </xdr:nvCxnSpPr>
      <xdr:spPr>
        <a:xfrm>
          <a:off x="15481300" y="13394203"/>
          <a:ext cx="838200" cy="114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15811</xdr:rowOff>
    </xdr:from>
    <xdr:ext cx="469744" cy="259045"/>
    <xdr:sp macro="" textlink="">
      <xdr:nvSpPr>
        <xdr:cNvPr id="629" name="災害復旧費平均値テキスト"/>
        <xdr:cNvSpPr txBox="1"/>
      </xdr:nvSpPr>
      <xdr:spPr>
        <a:xfrm>
          <a:off x="16370300" y="13217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164384</xdr:rowOff>
    </xdr:from>
    <xdr:to>
      <xdr:col>23</xdr:col>
      <xdr:colOff>568325</xdr:colOff>
      <xdr:row>78</xdr:row>
      <xdr:rowOff>94534</xdr:rowOff>
    </xdr:to>
    <xdr:sp macro="" textlink="">
      <xdr:nvSpPr>
        <xdr:cNvPr id="630" name="フローチャート : 判断 629"/>
        <xdr:cNvSpPr/>
      </xdr:nvSpPr>
      <xdr:spPr>
        <a:xfrm>
          <a:off x="16268700" y="13366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94529</xdr:rowOff>
    </xdr:from>
    <xdr:to>
      <xdr:col>22</xdr:col>
      <xdr:colOff>365125</xdr:colOff>
      <xdr:row>78</xdr:row>
      <xdr:rowOff>21103</xdr:rowOff>
    </xdr:to>
    <xdr:cxnSp macro="">
      <xdr:nvCxnSpPr>
        <xdr:cNvPr id="631" name="直線コネクタ 630"/>
        <xdr:cNvCxnSpPr/>
      </xdr:nvCxnSpPr>
      <xdr:spPr>
        <a:xfrm>
          <a:off x="14592300" y="13296179"/>
          <a:ext cx="889000" cy="98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32344</xdr:rowOff>
    </xdr:from>
    <xdr:to>
      <xdr:col>22</xdr:col>
      <xdr:colOff>415925</xdr:colOff>
      <xdr:row>78</xdr:row>
      <xdr:rowOff>133944</xdr:rowOff>
    </xdr:to>
    <xdr:sp macro="" textlink="">
      <xdr:nvSpPr>
        <xdr:cNvPr id="632" name="フローチャート : 判断 631"/>
        <xdr:cNvSpPr/>
      </xdr:nvSpPr>
      <xdr:spPr>
        <a:xfrm>
          <a:off x="15430500" y="1340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125071</xdr:rowOff>
    </xdr:from>
    <xdr:ext cx="469744" cy="259045"/>
    <xdr:sp macro="" textlink="">
      <xdr:nvSpPr>
        <xdr:cNvPr id="633" name="テキスト ボックス 632"/>
        <xdr:cNvSpPr txBox="1"/>
      </xdr:nvSpPr>
      <xdr:spPr>
        <a:xfrm>
          <a:off x="15246427" y="13498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94529</xdr:rowOff>
    </xdr:from>
    <xdr:to>
      <xdr:col>21</xdr:col>
      <xdr:colOff>161925</xdr:colOff>
      <xdr:row>78</xdr:row>
      <xdr:rowOff>34612</xdr:rowOff>
    </xdr:to>
    <xdr:cxnSp macro="">
      <xdr:nvCxnSpPr>
        <xdr:cNvPr id="634" name="直線コネクタ 633"/>
        <xdr:cNvCxnSpPr/>
      </xdr:nvCxnSpPr>
      <xdr:spPr>
        <a:xfrm flipV="1">
          <a:off x="13703300" y="13296179"/>
          <a:ext cx="889000" cy="111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162463</xdr:rowOff>
    </xdr:from>
    <xdr:to>
      <xdr:col>21</xdr:col>
      <xdr:colOff>212725</xdr:colOff>
      <xdr:row>78</xdr:row>
      <xdr:rowOff>92613</xdr:rowOff>
    </xdr:to>
    <xdr:sp macro="" textlink="">
      <xdr:nvSpPr>
        <xdr:cNvPr id="635" name="フローチャート : 判断 634"/>
        <xdr:cNvSpPr/>
      </xdr:nvSpPr>
      <xdr:spPr>
        <a:xfrm>
          <a:off x="14541500" y="13364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83740</xdr:rowOff>
    </xdr:from>
    <xdr:ext cx="469744" cy="259045"/>
    <xdr:sp macro="" textlink="">
      <xdr:nvSpPr>
        <xdr:cNvPr id="636" name="テキスト ボックス 635"/>
        <xdr:cNvSpPr txBox="1"/>
      </xdr:nvSpPr>
      <xdr:spPr>
        <a:xfrm>
          <a:off x="14357427" y="13456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34612</xdr:rowOff>
    </xdr:from>
    <xdr:to>
      <xdr:col>19</xdr:col>
      <xdr:colOff>644525</xdr:colOff>
      <xdr:row>78</xdr:row>
      <xdr:rowOff>77910</xdr:rowOff>
    </xdr:to>
    <xdr:cxnSp macro="">
      <xdr:nvCxnSpPr>
        <xdr:cNvPr id="637" name="直線コネクタ 636"/>
        <xdr:cNvCxnSpPr/>
      </xdr:nvCxnSpPr>
      <xdr:spPr>
        <a:xfrm flipV="1">
          <a:off x="12814300" y="13407712"/>
          <a:ext cx="889000" cy="43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76029</xdr:rowOff>
    </xdr:from>
    <xdr:to>
      <xdr:col>20</xdr:col>
      <xdr:colOff>9525</xdr:colOff>
      <xdr:row>78</xdr:row>
      <xdr:rowOff>6179</xdr:rowOff>
    </xdr:to>
    <xdr:sp macro="" textlink="">
      <xdr:nvSpPr>
        <xdr:cNvPr id="638" name="フローチャート : 判断 637"/>
        <xdr:cNvSpPr/>
      </xdr:nvSpPr>
      <xdr:spPr>
        <a:xfrm>
          <a:off x="13652500" y="13277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22706</xdr:rowOff>
    </xdr:from>
    <xdr:ext cx="469744" cy="259045"/>
    <xdr:sp macro="" textlink="">
      <xdr:nvSpPr>
        <xdr:cNvPr id="639" name="テキスト ボックス 638"/>
        <xdr:cNvSpPr txBox="1"/>
      </xdr:nvSpPr>
      <xdr:spPr>
        <a:xfrm>
          <a:off x="13468427" y="13052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8,063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77425</xdr:rowOff>
    </xdr:from>
    <xdr:to>
      <xdr:col>18</xdr:col>
      <xdr:colOff>492125</xdr:colOff>
      <xdr:row>78</xdr:row>
      <xdr:rowOff>7575</xdr:rowOff>
    </xdr:to>
    <xdr:sp macro="" textlink="">
      <xdr:nvSpPr>
        <xdr:cNvPr id="640" name="フローチャート : 判断 639"/>
        <xdr:cNvSpPr/>
      </xdr:nvSpPr>
      <xdr:spPr>
        <a:xfrm>
          <a:off x="12763500" y="1327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24102</xdr:rowOff>
    </xdr:from>
    <xdr:ext cx="469744" cy="259045"/>
    <xdr:sp macro="" textlink="">
      <xdr:nvSpPr>
        <xdr:cNvPr id="641" name="テキスト ボックス 640"/>
        <xdr:cNvSpPr txBox="1"/>
      </xdr:nvSpPr>
      <xdr:spPr>
        <a:xfrm>
          <a:off x="12579427" y="1305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84945</xdr:rowOff>
    </xdr:from>
    <xdr:to>
      <xdr:col>23</xdr:col>
      <xdr:colOff>568325</xdr:colOff>
      <xdr:row>79</xdr:row>
      <xdr:rowOff>15095</xdr:rowOff>
    </xdr:to>
    <xdr:sp macro="" textlink="">
      <xdr:nvSpPr>
        <xdr:cNvPr id="647" name="円/楕円 646"/>
        <xdr:cNvSpPr/>
      </xdr:nvSpPr>
      <xdr:spPr>
        <a:xfrm>
          <a:off x="16268700" y="1345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171322</xdr:rowOff>
    </xdr:from>
    <xdr:ext cx="378565" cy="259045"/>
    <xdr:sp macro="" textlink="">
      <xdr:nvSpPr>
        <xdr:cNvPr id="648" name="災害復旧費該当値テキスト"/>
        <xdr:cNvSpPr txBox="1"/>
      </xdr:nvSpPr>
      <xdr:spPr>
        <a:xfrm>
          <a:off x="16370300" y="13372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141753</xdr:rowOff>
    </xdr:from>
    <xdr:to>
      <xdr:col>22</xdr:col>
      <xdr:colOff>415925</xdr:colOff>
      <xdr:row>78</xdr:row>
      <xdr:rowOff>71903</xdr:rowOff>
    </xdr:to>
    <xdr:sp macro="" textlink="">
      <xdr:nvSpPr>
        <xdr:cNvPr id="649" name="円/楕円 648"/>
        <xdr:cNvSpPr/>
      </xdr:nvSpPr>
      <xdr:spPr>
        <a:xfrm>
          <a:off x="15430500" y="13343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88430</xdr:rowOff>
    </xdr:from>
    <xdr:ext cx="469744" cy="259045"/>
    <xdr:sp macro="" textlink="">
      <xdr:nvSpPr>
        <xdr:cNvPr id="650" name="テキスト ボックス 649"/>
        <xdr:cNvSpPr txBox="1"/>
      </xdr:nvSpPr>
      <xdr:spPr>
        <a:xfrm>
          <a:off x="15246427" y="13118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5,188</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43729</xdr:rowOff>
    </xdr:from>
    <xdr:to>
      <xdr:col>21</xdr:col>
      <xdr:colOff>212725</xdr:colOff>
      <xdr:row>77</xdr:row>
      <xdr:rowOff>145329</xdr:rowOff>
    </xdr:to>
    <xdr:sp macro="" textlink="">
      <xdr:nvSpPr>
        <xdr:cNvPr id="651" name="円/楕円 650"/>
        <xdr:cNvSpPr/>
      </xdr:nvSpPr>
      <xdr:spPr>
        <a:xfrm>
          <a:off x="14541500" y="1324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75</xdr:row>
      <xdr:rowOff>161856</xdr:rowOff>
    </xdr:from>
    <xdr:ext cx="469744" cy="259045"/>
    <xdr:sp macro="" textlink="">
      <xdr:nvSpPr>
        <xdr:cNvPr id="652" name="テキスト ボックス 651"/>
        <xdr:cNvSpPr txBox="1"/>
      </xdr:nvSpPr>
      <xdr:spPr>
        <a:xfrm>
          <a:off x="14357427" y="13020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9,476</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155262</xdr:rowOff>
    </xdr:from>
    <xdr:to>
      <xdr:col>20</xdr:col>
      <xdr:colOff>9525</xdr:colOff>
      <xdr:row>78</xdr:row>
      <xdr:rowOff>85412</xdr:rowOff>
    </xdr:to>
    <xdr:sp macro="" textlink="">
      <xdr:nvSpPr>
        <xdr:cNvPr id="653" name="円/楕円 652"/>
        <xdr:cNvSpPr/>
      </xdr:nvSpPr>
      <xdr:spPr>
        <a:xfrm>
          <a:off x="13652500" y="1335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76539</xdr:rowOff>
    </xdr:from>
    <xdr:ext cx="469744" cy="259045"/>
    <xdr:sp macro="" textlink="">
      <xdr:nvSpPr>
        <xdr:cNvPr id="654" name="テキスト ボックス 653"/>
        <xdr:cNvSpPr txBox="1"/>
      </xdr:nvSpPr>
      <xdr:spPr>
        <a:xfrm>
          <a:off x="13468427" y="13449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4,597</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27110</xdr:rowOff>
    </xdr:from>
    <xdr:to>
      <xdr:col>18</xdr:col>
      <xdr:colOff>492125</xdr:colOff>
      <xdr:row>78</xdr:row>
      <xdr:rowOff>128710</xdr:rowOff>
    </xdr:to>
    <xdr:sp macro="" textlink="">
      <xdr:nvSpPr>
        <xdr:cNvPr id="655" name="円/楕円 654"/>
        <xdr:cNvSpPr/>
      </xdr:nvSpPr>
      <xdr:spPr>
        <a:xfrm>
          <a:off x="12763500" y="1340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119837</xdr:rowOff>
    </xdr:from>
    <xdr:ext cx="469744" cy="259045"/>
    <xdr:sp macro="" textlink="">
      <xdr:nvSpPr>
        <xdr:cNvPr id="656" name="テキスト ボックス 655"/>
        <xdr:cNvSpPr txBox="1"/>
      </xdr:nvSpPr>
      <xdr:spPr>
        <a:xfrm>
          <a:off x="12579427" y="13492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42,004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0" name="テキスト ボックス 66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2" name="テキスト ボックス 67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4" name="テキスト ボックス 67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142771</xdr:rowOff>
    </xdr:from>
    <xdr:to>
      <xdr:col>23</xdr:col>
      <xdr:colOff>516889</xdr:colOff>
      <xdr:row>98</xdr:row>
      <xdr:rowOff>133296</xdr:rowOff>
    </xdr:to>
    <xdr:cxnSp macro="">
      <xdr:nvCxnSpPr>
        <xdr:cNvPr id="680" name="直線コネクタ 679"/>
        <xdr:cNvCxnSpPr/>
      </xdr:nvCxnSpPr>
      <xdr:spPr>
        <a:xfrm flipV="1">
          <a:off x="16317595" y="15401821"/>
          <a:ext cx="1269" cy="153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137123</xdr:rowOff>
    </xdr:from>
    <xdr:ext cx="534377" cy="259045"/>
    <xdr:sp macro="" textlink="">
      <xdr:nvSpPr>
        <xdr:cNvPr id="681" name="公債費最小値テキスト"/>
        <xdr:cNvSpPr txBox="1"/>
      </xdr:nvSpPr>
      <xdr:spPr>
        <a:xfrm>
          <a:off x="16370300" y="1693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98</xdr:row>
      <xdr:rowOff>133296</xdr:rowOff>
    </xdr:from>
    <xdr:to>
      <xdr:col>23</xdr:col>
      <xdr:colOff>606425</xdr:colOff>
      <xdr:row>98</xdr:row>
      <xdr:rowOff>133296</xdr:rowOff>
    </xdr:to>
    <xdr:cxnSp macro="">
      <xdr:nvCxnSpPr>
        <xdr:cNvPr id="682" name="直線コネクタ 681"/>
        <xdr:cNvCxnSpPr/>
      </xdr:nvCxnSpPr>
      <xdr:spPr>
        <a:xfrm>
          <a:off x="16230600" y="16935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89448</xdr:rowOff>
    </xdr:from>
    <xdr:ext cx="599010" cy="259045"/>
    <xdr:sp macro="" textlink="">
      <xdr:nvSpPr>
        <xdr:cNvPr id="683" name="公債費最大値テキスト"/>
        <xdr:cNvSpPr txBox="1"/>
      </xdr:nvSpPr>
      <xdr:spPr>
        <a:xfrm>
          <a:off x="16370300" y="1517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424,194</a:t>
          </a:r>
          <a:endParaRPr kumimoji="1" lang="ja-JP" altLang="en-US" sz="1000" b="1">
            <a:latin typeface="ＭＳ Ｐゴシック"/>
          </a:endParaRPr>
        </a:p>
      </xdr:txBody>
    </xdr:sp>
    <xdr:clientData/>
  </xdr:oneCellAnchor>
  <xdr:twoCellAnchor>
    <xdr:from>
      <xdr:col>23</xdr:col>
      <xdr:colOff>428625</xdr:colOff>
      <xdr:row>89</xdr:row>
      <xdr:rowOff>142771</xdr:rowOff>
    </xdr:from>
    <xdr:to>
      <xdr:col>23</xdr:col>
      <xdr:colOff>606425</xdr:colOff>
      <xdr:row>89</xdr:row>
      <xdr:rowOff>142771</xdr:rowOff>
    </xdr:to>
    <xdr:cxnSp macro="">
      <xdr:nvCxnSpPr>
        <xdr:cNvPr id="684" name="直線コネクタ 683"/>
        <xdr:cNvCxnSpPr/>
      </xdr:nvCxnSpPr>
      <xdr:spPr>
        <a:xfrm>
          <a:off x="16230600" y="1540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36297</xdr:rowOff>
    </xdr:from>
    <xdr:to>
      <xdr:col>23</xdr:col>
      <xdr:colOff>517525</xdr:colOff>
      <xdr:row>98</xdr:row>
      <xdr:rowOff>39029</xdr:rowOff>
    </xdr:to>
    <xdr:cxnSp macro="">
      <xdr:nvCxnSpPr>
        <xdr:cNvPr id="685" name="直線コネクタ 684"/>
        <xdr:cNvCxnSpPr/>
      </xdr:nvCxnSpPr>
      <xdr:spPr>
        <a:xfrm flipV="1">
          <a:off x="15481300" y="16838397"/>
          <a:ext cx="838200" cy="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89306</xdr:rowOff>
    </xdr:from>
    <xdr:ext cx="534377" cy="259045"/>
    <xdr:sp macro="" textlink="">
      <xdr:nvSpPr>
        <xdr:cNvPr id="686" name="公債費平均値テキスト"/>
        <xdr:cNvSpPr txBox="1"/>
      </xdr:nvSpPr>
      <xdr:spPr>
        <a:xfrm>
          <a:off x="16370300" y="16548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66429</xdr:rowOff>
    </xdr:from>
    <xdr:to>
      <xdr:col>23</xdr:col>
      <xdr:colOff>568325</xdr:colOff>
      <xdr:row>97</xdr:row>
      <xdr:rowOff>168029</xdr:rowOff>
    </xdr:to>
    <xdr:sp macro="" textlink="">
      <xdr:nvSpPr>
        <xdr:cNvPr id="687" name="フローチャート : 判断 686"/>
        <xdr:cNvSpPr/>
      </xdr:nvSpPr>
      <xdr:spPr>
        <a:xfrm>
          <a:off x="162687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32094</xdr:rowOff>
    </xdr:from>
    <xdr:to>
      <xdr:col>22</xdr:col>
      <xdr:colOff>365125</xdr:colOff>
      <xdr:row>98</xdr:row>
      <xdr:rowOff>39029</xdr:rowOff>
    </xdr:to>
    <xdr:cxnSp macro="">
      <xdr:nvCxnSpPr>
        <xdr:cNvPr id="688" name="直線コネクタ 687"/>
        <xdr:cNvCxnSpPr/>
      </xdr:nvCxnSpPr>
      <xdr:spPr>
        <a:xfrm>
          <a:off x="14592300" y="16834194"/>
          <a:ext cx="889000" cy="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84579</xdr:rowOff>
    </xdr:from>
    <xdr:to>
      <xdr:col>22</xdr:col>
      <xdr:colOff>415925</xdr:colOff>
      <xdr:row>98</xdr:row>
      <xdr:rowOff>14729</xdr:rowOff>
    </xdr:to>
    <xdr:sp macro="" textlink="">
      <xdr:nvSpPr>
        <xdr:cNvPr id="689" name="フローチャート : 判断 688"/>
        <xdr:cNvSpPr/>
      </xdr:nvSpPr>
      <xdr:spPr>
        <a:xfrm>
          <a:off x="15430500" y="1671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31256</xdr:rowOff>
    </xdr:from>
    <xdr:ext cx="534377" cy="259045"/>
    <xdr:sp macro="" textlink="">
      <xdr:nvSpPr>
        <xdr:cNvPr id="690" name="テキスト ボックス 689"/>
        <xdr:cNvSpPr txBox="1"/>
      </xdr:nvSpPr>
      <xdr:spPr>
        <a:xfrm>
          <a:off x="15214111" y="1649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66,134</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31038</xdr:rowOff>
    </xdr:from>
    <xdr:to>
      <xdr:col>21</xdr:col>
      <xdr:colOff>161925</xdr:colOff>
      <xdr:row>98</xdr:row>
      <xdr:rowOff>32094</xdr:rowOff>
    </xdr:to>
    <xdr:cxnSp macro="">
      <xdr:nvCxnSpPr>
        <xdr:cNvPr id="691" name="直線コネクタ 690"/>
        <xdr:cNvCxnSpPr/>
      </xdr:nvCxnSpPr>
      <xdr:spPr>
        <a:xfrm>
          <a:off x="13703300" y="16833138"/>
          <a:ext cx="889000" cy="1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160806</xdr:rowOff>
    </xdr:from>
    <xdr:to>
      <xdr:col>21</xdr:col>
      <xdr:colOff>212725</xdr:colOff>
      <xdr:row>98</xdr:row>
      <xdr:rowOff>90956</xdr:rowOff>
    </xdr:to>
    <xdr:sp macro="" textlink="">
      <xdr:nvSpPr>
        <xdr:cNvPr id="692" name="フローチャート : 判断 691"/>
        <xdr:cNvSpPr/>
      </xdr:nvSpPr>
      <xdr:spPr>
        <a:xfrm>
          <a:off x="14541500" y="1679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82083</xdr:rowOff>
    </xdr:from>
    <xdr:ext cx="534377" cy="259045"/>
    <xdr:sp macro="" textlink="">
      <xdr:nvSpPr>
        <xdr:cNvPr id="693" name="テキスト ボックス 692"/>
        <xdr:cNvSpPr txBox="1"/>
      </xdr:nvSpPr>
      <xdr:spPr>
        <a:xfrm>
          <a:off x="14325111" y="1688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46,127</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30159</xdr:rowOff>
    </xdr:from>
    <xdr:to>
      <xdr:col>19</xdr:col>
      <xdr:colOff>644525</xdr:colOff>
      <xdr:row>98</xdr:row>
      <xdr:rowOff>31038</xdr:rowOff>
    </xdr:to>
    <xdr:cxnSp macro="">
      <xdr:nvCxnSpPr>
        <xdr:cNvPr id="694" name="直線コネクタ 693"/>
        <xdr:cNvCxnSpPr/>
      </xdr:nvCxnSpPr>
      <xdr:spPr>
        <a:xfrm>
          <a:off x="12814300" y="16832259"/>
          <a:ext cx="889000" cy="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158367</xdr:rowOff>
    </xdr:from>
    <xdr:to>
      <xdr:col>20</xdr:col>
      <xdr:colOff>9525</xdr:colOff>
      <xdr:row>98</xdr:row>
      <xdr:rowOff>88517</xdr:rowOff>
    </xdr:to>
    <xdr:sp macro="" textlink="">
      <xdr:nvSpPr>
        <xdr:cNvPr id="695" name="フローチャート : 判断 694"/>
        <xdr:cNvSpPr/>
      </xdr:nvSpPr>
      <xdr:spPr>
        <a:xfrm>
          <a:off x="13652500" y="1678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79644</xdr:rowOff>
    </xdr:from>
    <xdr:ext cx="534377" cy="259045"/>
    <xdr:sp macro="" textlink="">
      <xdr:nvSpPr>
        <xdr:cNvPr id="696" name="テキスト ボックス 695"/>
        <xdr:cNvSpPr txBox="1"/>
      </xdr:nvSpPr>
      <xdr:spPr>
        <a:xfrm>
          <a:off x="13436111" y="1688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155983</xdr:rowOff>
    </xdr:from>
    <xdr:to>
      <xdr:col>18</xdr:col>
      <xdr:colOff>492125</xdr:colOff>
      <xdr:row>98</xdr:row>
      <xdr:rowOff>86133</xdr:rowOff>
    </xdr:to>
    <xdr:sp macro="" textlink="">
      <xdr:nvSpPr>
        <xdr:cNvPr id="697" name="フローチャート : 判断 696"/>
        <xdr:cNvSpPr/>
      </xdr:nvSpPr>
      <xdr:spPr>
        <a:xfrm>
          <a:off x="12763500" y="16786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77260</xdr:rowOff>
    </xdr:from>
    <xdr:ext cx="534377" cy="259045"/>
    <xdr:sp macro="" textlink="">
      <xdr:nvSpPr>
        <xdr:cNvPr id="698" name="テキスト ボックス 697"/>
        <xdr:cNvSpPr txBox="1"/>
      </xdr:nvSpPr>
      <xdr:spPr>
        <a:xfrm>
          <a:off x="12547111" y="1687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156947</xdr:rowOff>
    </xdr:from>
    <xdr:to>
      <xdr:col>23</xdr:col>
      <xdr:colOff>568325</xdr:colOff>
      <xdr:row>98</xdr:row>
      <xdr:rowOff>87097</xdr:rowOff>
    </xdr:to>
    <xdr:sp macro="" textlink="">
      <xdr:nvSpPr>
        <xdr:cNvPr id="704" name="円/楕円 703"/>
        <xdr:cNvSpPr/>
      </xdr:nvSpPr>
      <xdr:spPr>
        <a:xfrm>
          <a:off x="16268700" y="1678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71874</xdr:rowOff>
    </xdr:from>
    <xdr:ext cx="534377" cy="259045"/>
    <xdr:sp macro="" textlink="">
      <xdr:nvSpPr>
        <xdr:cNvPr id="705" name="公債費該当値テキスト"/>
        <xdr:cNvSpPr txBox="1"/>
      </xdr:nvSpPr>
      <xdr:spPr>
        <a:xfrm>
          <a:off x="16370300" y="16702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47,140</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159679</xdr:rowOff>
    </xdr:from>
    <xdr:to>
      <xdr:col>22</xdr:col>
      <xdr:colOff>415925</xdr:colOff>
      <xdr:row>98</xdr:row>
      <xdr:rowOff>89829</xdr:rowOff>
    </xdr:to>
    <xdr:sp macro="" textlink="">
      <xdr:nvSpPr>
        <xdr:cNvPr id="706" name="円/楕円 705"/>
        <xdr:cNvSpPr/>
      </xdr:nvSpPr>
      <xdr:spPr>
        <a:xfrm>
          <a:off x="15430500" y="16790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80956</xdr:rowOff>
    </xdr:from>
    <xdr:ext cx="534377" cy="259045"/>
    <xdr:sp macro="" textlink="">
      <xdr:nvSpPr>
        <xdr:cNvPr id="707" name="テキスト ボックス 706"/>
        <xdr:cNvSpPr txBox="1"/>
      </xdr:nvSpPr>
      <xdr:spPr>
        <a:xfrm>
          <a:off x="15214111" y="1688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46,423</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152744</xdr:rowOff>
    </xdr:from>
    <xdr:to>
      <xdr:col>21</xdr:col>
      <xdr:colOff>212725</xdr:colOff>
      <xdr:row>98</xdr:row>
      <xdr:rowOff>82894</xdr:rowOff>
    </xdr:to>
    <xdr:sp macro="" textlink="">
      <xdr:nvSpPr>
        <xdr:cNvPr id="708" name="円/楕円 707"/>
        <xdr:cNvSpPr/>
      </xdr:nvSpPr>
      <xdr:spPr>
        <a:xfrm>
          <a:off x="14541500" y="1678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99421</xdr:rowOff>
    </xdr:from>
    <xdr:ext cx="534377" cy="259045"/>
    <xdr:sp macro="" textlink="">
      <xdr:nvSpPr>
        <xdr:cNvPr id="709" name="テキスト ボックス 708"/>
        <xdr:cNvSpPr txBox="1"/>
      </xdr:nvSpPr>
      <xdr:spPr>
        <a:xfrm>
          <a:off x="14325111" y="1655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48,243</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151688</xdr:rowOff>
    </xdr:from>
    <xdr:to>
      <xdr:col>20</xdr:col>
      <xdr:colOff>9525</xdr:colOff>
      <xdr:row>98</xdr:row>
      <xdr:rowOff>81838</xdr:rowOff>
    </xdr:to>
    <xdr:sp macro="" textlink="">
      <xdr:nvSpPr>
        <xdr:cNvPr id="710" name="円/楕円 709"/>
        <xdr:cNvSpPr/>
      </xdr:nvSpPr>
      <xdr:spPr>
        <a:xfrm>
          <a:off x="13652500" y="16782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98365</xdr:rowOff>
    </xdr:from>
    <xdr:ext cx="534377" cy="259045"/>
    <xdr:sp macro="" textlink="">
      <xdr:nvSpPr>
        <xdr:cNvPr id="711" name="テキスト ボックス 710"/>
        <xdr:cNvSpPr txBox="1"/>
      </xdr:nvSpPr>
      <xdr:spPr>
        <a:xfrm>
          <a:off x="13436111" y="16557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48,520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150809</xdr:rowOff>
    </xdr:from>
    <xdr:to>
      <xdr:col>18</xdr:col>
      <xdr:colOff>492125</xdr:colOff>
      <xdr:row>98</xdr:row>
      <xdr:rowOff>80959</xdr:rowOff>
    </xdr:to>
    <xdr:sp macro="" textlink="">
      <xdr:nvSpPr>
        <xdr:cNvPr id="712" name="円/楕円 711"/>
        <xdr:cNvSpPr/>
      </xdr:nvSpPr>
      <xdr:spPr>
        <a:xfrm>
          <a:off x="12763500" y="1678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97486</xdr:rowOff>
    </xdr:from>
    <xdr:ext cx="534377" cy="259045"/>
    <xdr:sp macro="" textlink="">
      <xdr:nvSpPr>
        <xdr:cNvPr id="713" name="テキスト ボックス 712"/>
        <xdr:cNvSpPr txBox="1"/>
      </xdr:nvSpPr>
      <xdr:spPr>
        <a:xfrm>
          <a:off x="12547111" y="1655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48,751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4" name="直線コネクタ 72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5" name="テキスト ボックス 72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6" name="直線コネクタ 72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7" name="テキスト ボックス 72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8" name="直線コネクタ 72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29" name="テキスト ボックス 72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0" name="直線コネクタ 72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1" name="テキスト ボックス 73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3" name="テキスト ボックス 73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66548</xdr:rowOff>
    </xdr:from>
    <xdr:to>
      <xdr:col>32</xdr:col>
      <xdr:colOff>186689</xdr:colOff>
      <xdr:row>38</xdr:row>
      <xdr:rowOff>139700</xdr:rowOff>
    </xdr:to>
    <xdr:cxnSp macro="">
      <xdr:nvCxnSpPr>
        <xdr:cNvPr id="735" name="直線コネクタ 734"/>
        <xdr:cNvCxnSpPr/>
      </xdr:nvCxnSpPr>
      <xdr:spPr>
        <a:xfrm flipV="1">
          <a:off x="22159595" y="5381498"/>
          <a:ext cx="1269" cy="1273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165523</xdr:rowOff>
    </xdr:from>
    <xdr:ext cx="249299" cy="259045"/>
    <xdr:sp macro="" textlink="">
      <xdr:nvSpPr>
        <xdr:cNvPr id="736" name="諸支出金最小値テキスト"/>
        <xdr:cNvSpPr txBox="1"/>
      </xdr:nvSpPr>
      <xdr:spPr>
        <a:xfrm>
          <a:off x="22212300" y="6680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7" name="直線コネクタ 73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13225</xdr:rowOff>
    </xdr:from>
    <xdr:ext cx="469744" cy="259045"/>
    <xdr:sp macro="" textlink="">
      <xdr:nvSpPr>
        <xdr:cNvPr id="738" name="諸支出金最大値テキスト"/>
        <xdr:cNvSpPr txBox="1"/>
      </xdr:nvSpPr>
      <xdr:spPr>
        <a:xfrm>
          <a:off x="22212300" y="515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5,570</a:t>
          </a:r>
          <a:endParaRPr kumimoji="1" lang="ja-JP" altLang="en-US" sz="1000" b="1">
            <a:latin typeface="ＭＳ Ｐゴシック"/>
          </a:endParaRPr>
        </a:p>
      </xdr:txBody>
    </xdr:sp>
    <xdr:clientData/>
  </xdr:oneCellAnchor>
  <xdr:twoCellAnchor>
    <xdr:from>
      <xdr:col>32</xdr:col>
      <xdr:colOff>98425</xdr:colOff>
      <xdr:row>31</xdr:row>
      <xdr:rowOff>66548</xdr:rowOff>
    </xdr:from>
    <xdr:to>
      <xdr:col>32</xdr:col>
      <xdr:colOff>276225</xdr:colOff>
      <xdr:row>31</xdr:row>
      <xdr:rowOff>66548</xdr:rowOff>
    </xdr:to>
    <xdr:cxnSp macro="">
      <xdr:nvCxnSpPr>
        <xdr:cNvPr id="739" name="直線コネクタ 738"/>
        <xdr:cNvCxnSpPr/>
      </xdr:nvCxnSpPr>
      <xdr:spPr>
        <a:xfrm>
          <a:off x="22072600" y="538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0" name="直線コネクタ 73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82973</xdr:rowOff>
    </xdr:from>
    <xdr:ext cx="378565" cy="259045"/>
    <xdr:sp macro="" textlink="">
      <xdr:nvSpPr>
        <xdr:cNvPr id="741" name="諸支出金平均値テキスト"/>
        <xdr:cNvSpPr txBox="1"/>
      </xdr:nvSpPr>
      <xdr:spPr>
        <a:xfrm>
          <a:off x="22212300" y="6426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60096</xdr:rowOff>
    </xdr:from>
    <xdr:to>
      <xdr:col>32</xdr:col>
      <xdr:colOff>238125</xdr:colOff>
      <xdr:row>38</xdr:row>
      <xdr:rowOff>161696</xdr:rowOff>
    </xdr:to>
    <xdr:sp macro="" textlink="">
      <xdr:nvSpPr>
        <xdr:cNvPr id="742" name="フローチャート : 判断 741"/>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3" name="直線コネクタ 74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80670</xdr:rowOff>
    </xdr:from>
    <xdr:to>
      <xdr:col>31</xdr:col>
      <xdr:colOff>85725</xdr:colOff>
      <xdr:row>39</xdr:row>
      <xdr:rowOff>10820</xdr:rowOff>
    </xdr:to>
    <xdr:sp macro="" textlink="">
      <xdr:nvSpPr>
        <xdr:cNvPr id="744" name="フローチャート : 判断 743"/>
        <xdr:cNvSpPr/>
      </xdr:nvSpPr>
      <xdr:spPr>
        <a:xfrm>
          <a:off x="21272500" y="659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27347</xdr:rowOff>
    </xdr:from>
    <xdr:ext cx="313932" cy="259045"/>
    <xdr:sp macro="" textlink="">
      <xdr:nvSpPr>
        <xdr:cNvPr id="745" name="テキスト ボックス 744"/>
        <xdr:cNvSpPr txBox="1"/>
      </xdr:nvSpPr>
      <xdr:spPr>
        <a:xfrm>
          <a:off x="21166333" y="63709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6" name="直線コネクタ 74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82042</xdr:rowOff>
    </xdr:from>
    <xdr:to>
      <xdr:col>29</xdr:col>
      <xdr:colOff>568325</xdr:colOff>
      <xdr:row>39</xdr:row>
      <xdr:rowOff>12192</xdr:rowOff>
    </xdr:to>
    <xdr:sp macro="" textlink="">
      <xdr:nvSpPr>
        <xdr:cNvPr id="747" name="フローチャート : 判断 746"/>
        <xdr:cNvSpPr/>
      </xdr:nvSpPr>
      <xdr:spPr>
        <a:xfrm>
          <a:off x="20383500" y="659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37</xdr:row>
      <xdr:rowOff>28719</xdr:rowOff>
    </xdr:from>
    <xdr:ext cx="313932" cy="259045"/>
    <xdr:sp macro="" textlink="">
      <xdr:nvSpPr>
        <xdr:cNvPr id="748" name="テキスト ボックス 747"/>
        <xdr:cNvSpPr txBox="1"/>
      </xdr:nvSpPr>
      <xdr:spPr>
        <a:xfrm>
          <a:off x="20277333" y="63723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49" name="直線コネクタ 74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70612</xdr:rowOff>
    </xdr:from>
    <xdr:to>
      <xdr:col>28</xdr:col>
      <xdr:colOff>365125</xdr:colOff>
      <xdr:row>39</xdr:row>
      <xdr:rowOff>762</xdr:rowOff>
    </xdr:to>
    <xdr:sp macro="" textlink="">
      <xdr:nvSpPr>
        <xdr:cNvPr id="750" name="フローチャート : 判断 749"/>
        <xdr:cNvSpPr/>
      </xdr:nvSpPr>
      <xdr:spPr>
        <a:xfrm>
          <a:off x="194945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17289</xdr:rowOff>
    </xdr:from>
    <xdr:ext cx="313932" cy="259045"/>
    <xdr:sp macro="" textlink="">
      <xdr:nvSpPr>
        <xdr:cNvPr id="751" name="テキスト ボックス 750"/>
        <xdr:cNvSpPr txBox="1"/>
      </xdr:nvSpPr>
      <xdr:spPr>
        <a:xfrm>
          <a:off x="19388333" y="63609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78613</xdr:rowOff>
    </xdr:from>
    <xdr:to>
      <xdr:col>27</xdr:col>
      <xdr:colOff>161925</xdr:colOff>
      <xdr:row>39</xdr:row>
      <xdr:rowOff>8763</xdr:rowOff>
    </xdr:to>
    <xdr:sp macro="" textlink="">
      <xdr:nvSpPr>
        <xdr:cNvPr id="752" name="フローチャート : 判断 751"/>
        <xdr:cNvSpPr/>
      </xdr:nvSpPr>
      <xdr:spPr>
        <a:xfrm>
          <a:off x="18605500" y="659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25290</xdr:rowOff>
    </xdr:from>
    <xdr:ext cx="313932" cy="259045"/>
    <xdr:sp macro="" textlink="">
      <xdr:nvSpPr>
        <xdr:cNvPr id="753" name="テキスト ボックス 752"/>
        <xdr:cNvSpPr txBox="1"/>
      </xdr:nvSpPr>
      <xdr:spPr>
        <a:xfrm>
          <a:off x="18499333" y="63689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59" name="円/楕円 75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38523</xdr:rowOff>
    </xdr:from>
    <xdr:ext cx="249299" cy="259045"/>
    <xdr:sp macro="" textlink="">
      <xdr:nvSpPr>
        <xdr:cNvPr id="760" name="諸支出金該当値テキスト"/>
        <xdr:cNvSpPr txBox="1"/>
      </xdr:nvSpPr>
      <xdr:spPr>
        <a:xfrm>
          <a:off x="22212300" y="6553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1" name="円/楕円 76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2" name="テキスト ボックス 761"/>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3" name="円/楕円 76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4" name="テキスト ボックス 763"/>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5" name="円/楕円 76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6" name="テキスト ボックス 765"/>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7" name="円/楕円 76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8" name="テキスト ボックス 767"/>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79" name="直線コネクタ 77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0" name="テキスト ボックス 77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1" name="直線コネクタ 78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82" name="テキスト ボックス 78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168927</xdr:rowOff>
    </xdr:from>
    <xdr:ext cx="467179" cy="259045"/>
    <xdr:sp macro="" textlink="">
      <xdr:nvSpPr>
        <xdr:cNvPr id="784" name="テキスト ボックス 783"/>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5" name="直線コネクタ 78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130827</xdr:rowOff>
    </xdr:from>
    <xdr:ext cx="467179" cy="259045"/>
    <xdr:sp macro="" textlink="">
      <xdr:nvSpPr>
        <xdr:cNvPr id="786" name="テキスト ボックス 785"/>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87" name="直線コネクタ 78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88" name="テキスト ボックス 78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90" name="テキスト ボックス 78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111252</xdr:rowOff>
    </xdr:from>
    <xdr:to>
      <xdr:col>32</xdr:col>
      <xdr:colOff>186689</xdr:colOff>
      <xdr:row>59</xdr:row>
      <xdr:rowOff>44450</xdr:rowOff>
    </xdr:to>
    <xdr:cxnSp macro="">
      <xdr:nvCxnSpPr>
        <xdr:cNvPr id="792" name="直線コネクタ 791"/>
        <xdr:cNvCxnSpPr/>
      </xdr:nvCxnSpPr>
      <xdr:spPr>
        <a:xfrm flipV="1">
          <a:off x="22159595" y="8855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92092</xdr:rowOff>
    </xdr:from>
    <xdr:ext cx="249299" cy="259045"/>
    <xdr:sp macro="" textlink="">
      <xdr:nvSpPr>
        <xdr:cNvPr id="793" name="前年度繰上充用金最小値テキスト"/>
        <xdr:cNvSpPr txBox="1"/>
      </xdr:nvSpPr>
      <xdr:spPr>
        <a:xfrm>
          <a:off x="22212300" y="10207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4" name="直線コネクタ 79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57929</xdr:rowOff>
    </xdr:from>
    <xdr:ext cx="534377" cy="259045"/>
    <xdr:sp macro="" textlink="">
      <xdr:nvSpPr>
        <xdr:cNvPr id="795" name="前年度繰上充用金最大値テキスト"/>
        <xdr:cNvSpPr txBox="1"/>
      </xdr:nvSpPr>
      <xdr:spPr>
        <a:xfrm>
          <a:off x="22212300" y="863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51</xdr:row>
      <xdr:rowOff>111252</xdr:rowOff>
    </xdr:from>
    <xdr:to>
      <xdr:col>32</xdr:col>
      <xdr:colOff>276225</xdr:colOff>
      <xdr:row>51</xdr:row>
      <xdr:rowOff>111252</xdr:rowOff>
    </xdr:to>
    <xdr:cxnSp macro="">
      <xdr:nvCxnSpPr>
        <xdr:cNvPr id="796" name="直線コネクタ 795"/>
        <xdr:cNvCxnSpPr/>
      </xdr:nvCxnSpPr>
      <xdr:spPr>
        <a:xfrm>
          <a:off x="22072600" y="885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97" name="直線コネクタ 79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9542</xdr:rowOff>
    </xdr:from>
    <xdr:ext cx="313932" cy="259045"/>
    <xdr:sp macro="" textlink="">
      <xdr:nvSpPr>
        <xdr:cNvPr id="798" name="前年度繰上充用金平均値テキスト"/>
        <xdr:cNvSpPr txBox="1"/>
      </xdr:nvSpPr>
      <xdr:spPr>
        <a:xfrm>
          <a:off x="22212300" y="995364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158115</xdr:rowOff>
    </xdr:from>
    <xdr:to>
      <xdr:col>32</xdr:col>
      <xdr:colOff>238125</xdr:colOff>
      <xdr:row>59</xdr:row>
      <xdr:rowOff>88265</xdr:rowOff>
    </xdr:to>
    <xdr:sp macro="" textlink="">
      <xdr:nvSpPr>
        <xdr:cNvPr id="799" name="フローチャート : 判断 798"/>
        <xdr:cNvSpPr/>
      </xdr:nvSpPr>
      <xdr:spPr>
        <a:xfrm>
          <a:off x="221107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0" name="直線コネクタ 79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801" name="フローチャート : 判断 800"/>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2" name="テキスト ボックス 801"/>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3" name="直線コネクタ 80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04" name="フローチャート : 判断 803"/>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05" name="テキスト ボックス 804"/>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06" name="直線コネクタ 80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07" name="フローチャート : 判断 806"/>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08" name="テキスト ボックス 807"/>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09" name="フローチャート : 判断 808"/>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10" name="テキスト ボックス 809"/>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16" name="円/楕円 81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136542</xdr:rowOff>
    </xdr:from>
    <xdr:ext cx="249299" cy="259045"/>
    <xdr:sp macro="" textlink="">
      <xdr:nvSpPr>
        <xdr:cNvPr id="817" name="前年度繰上充用金該当値テキスト"/>
        <xdr:cNvSpPr txBox="1"/>
      </xdr:nvSpPr>
      <xdr:spPr>
        <a:xfrm>
          <a:off x="22212300" y="10080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18" name="円/楕円 81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19" name="テキスト ボックス 818"/>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0" name="円/楕円 81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21" name="テキスト ボックス 820"/>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2" name="円/楕円 82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23" name="テキスト ボックス 822"/>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4" name="円/楕円 82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111777</xdr:rowOff>
    </xdr:from>
    <xdr:ext cx="249299" cy="259045"/>
    <xdr:sp macro="" textlink="">
      <xdr:nvSpPr>
        <xdr:cNvPr id="825" name="テキスト ボックス 824"/>
        <xdr:cNvSpPr txBox="1"/>
      </xdr:nvSpPr>
      <xdr:spPr>
        <a:xfrm>
          <a:off x="18531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総務費においては、平成</a:t>
          </a:r>
          <a:r>
            <a:rPr kumimoji="1" lang="en-US" altLang="ja-JP" sz="1300">
              <a:latin typeface="ＭＳ Ｐゴシック"/>
            </a:rPr>
            <a:t>25</a:t>
          </a:r>
          <a:r>
            <a:rPr kumimoji="1" lang="ja-JP" altLang="en-US" sz="1300">
              <a:latin typeface="ＭＳ Ｐゴシック"/>
            </a:rPr>
            <a:t>年度から平成</a:t>
          </a:r>
          <a:r>
            <a:rPr kumimoji="1" lang="en-US" altLang="ja-JP" sz="1300">
              <a:latin typeface="ＭＳ Ｐゴシック"/>
            </a:rPr>
            <a:t>27</a:t>
          </a:r>
          <a:r>
            <a:rPr kumimoji="1" lang="ja-JP" altLang="en-US" sz="1300">
              <a:latin typeface="ＭＳ Ｐゴシック"/>
            </a:rPr>
            <a:t>年度までの新本庁舎建設事業が完了した影響で平成</a:t>
          </a:r>
          <a:r>
            <a:rPr kumimoji="1" lang="en-US" altLang="ja-JP" sz="1300">
              <a:latin typeface="ＭＳ Ｐゴシック"/>
            </a:rPr>
            <a:t>28</a:t>
          </a:r>
          <a:r>
            <a:rPr kumimoji="1" lang="ja-JP" altLang="en-US" sz="1300">
              <a:latin typeface="ＭＳ Ｐゴシック"/>
            </a:rPr>
            <a:t>年度は減少となった。民生費においては、平成</a:t>
          </a:r>
          <a:r>
            <a:rPr kumimoji="1" lang="en-US" altLang="ja-JP" sz="1300">
              <a:latin typeface="ＭＳ Ｐゴシック"/>
            </a:rPr>
            <a:t>24</a:t>
          </a:r>
          <a:r>
            <a:rPr kumimoji="1" lang="ja-JP" altLang="en-US" sz="1300">
              <a:latin typeface="ＭＳ Ｐゴシック"/>
            </a:rPr>
            <a:t>年度住民一人当たりコストが</a:t>
          </a:r>
          <a:r>
            <a:rPr kumimoji="1" lang="en-US" altLang="ja-JP" sz="1300">
              <a:latin typeface="ＭＳ Ｐゴシック"/>
            </a:rPr>
            <a:t>198,891</a:t>
          </a:r>
          <a:r>
            <a:rPr kumimoji="1" lang="ja-JP" altLang="en-US" sz="1300">
              <a:latin typeface="ＭＳ Ｐゴシック"/>
            </a:rPr>
            <a:t>円と突出しているが、これは原子力発電所事故により被った風評や地域ブランド・イメージの回復に向けた活動を支援するための県南・会津・南会津地域給付金給付事業交付金の影響によるものである。その後は大きく減少したものの社会保障費の増加などから、増加傾向にある。衛生費については、一部事務組合の実施する斎場建設事業が事業本格化したことにより負担金が増となったため、住民一人当たりコストが増加している。労働費は年々減少しているが、これは緊急雇用創出基金事業の縮小が主な要因である。農林水産業費においては、平成</a:t>
          </a:r>
          <a:r>
            <a:rPr kumimoji="1" lang="en-US" altLang="ja-JP" sz="1300">
              <a:latin typeface="ＭＳ Ｐゴシック"/>
            </a:rPr>
            <a:t>27</a:t>
          </a:r>
          <a:r>
            <a:rPr kumimoji="1" lang="ja-JP" altLang="en-US" sz="1300">
              <a:latin typeface="ＭＳ Ｐゴシック"/>
            </a:rPr>
            <a:t>年度に住民一人当たりコストが大きく上昇したが、これは多面的機能直接支払交付金の交付方法の変更（市分のみの支払⇒国県分も含めた支払）が主な要因である。商工費においては、住民一人当たりコストが</a:t>
          </a:r>
          <a:r>
            <a:rPr kumimoji="1" lang="en-US" altLang="ja-JP" sz="1300">
              <a:latin typeface="ＭＳ Ｐゴシック"/>
            </a:rPr>
            <a:t>26,928</a:t>
          </a:r>
          <a:r>
            <a:rPr kumimoji="1" lang="ja-JP" altLang="en-US" sz="1300">
              <a:latin typeface="ＭＳ Ｐゴシック"/>
            </a:rPr>
            <a:t>円と類似団体平均と比較して高い傾向にあるが、これは観光業や商工業の充実を図るため、観光・商工振興事業に重点的に取り組んできたことによるものである。教育費においては、平成</a:t>
          </a:r>
          <a:r>
            <a:rPr kumimoji="1" lang="en-US" altLang="ja-JP" sz="1300">
              <a:latin typeface="ＭＳ Ｐゴシック"/>
            </a:rPr>
            <a:t>27</a:t>
          </a:r>
          <a:r>
            <a:rPr kumimoji="1" lang="ja-JP" altLang="en-US" sz="1300">
              <a:latin typeface="ＭＳ Ｐゴシック"/>
            </a:rPr>
            <a:t>年度から住民一人当たりコストが高くなっているが、これは第三中学校、続いて第一中学校体育館整備事業を実施していることが主な要因である。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福島県喜多方市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財政調整基金残高については、平成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年度以降増加し、平成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年度は前年度と比較して微増ではあるが、標準財政規模の縮小により比率は</a:t>
          </a:r>
          <a:r>
            <a:rPr kumimoji="1" lang="en-US" altLang="ja-JP" sz="1400">
              <a:latin typeface="ＭＳ ゴシック" pitchFamily="49" charset="-128"/>
              <a:ea typeface="ＭＳ ゴシック" pitchFamily="49" charset="-128"/>
            </a:rPr>
            <a:t>0.51</a:t>
          </a:r>
          <a:r>
            <a:rPr kumimoji="1" lang="ja-JP" altLang="en-US" sz="1400">
              <a:latin typeface="ＭＳ ゴシック" pitchFamily="49" charset="-128"/>
              <a:ea typeface="ＭＳ ゴシック" pitchFamily="49" charset="-128"/>
            </a:rPr>
            <a:t>ポイント上昇し、</a:t>
          </a:r>
          <a:r>
            <a:rPr kumimoji="1" lang="en-US" altLang="ja-JP" sz="1400">
              <a:latin typeface="ＭＳ ゴシック" pitchFamily="49" charset="-128"/>
              <a:ea typeface="ＭＳ ゴシック" pitchFamily="49" charset="-128"/>
            </a:rPr>
            <a:t>19.73</a:t>
          </a:r>
          <a:r>
            <a:rPr kumimoji="1" lang="ja-JP" altLang="en-US" sz="1400">
              <a:latin typeface="ＭＳ ゴシック" pitchFamily="49" charset="-128"/>
              <a:ea typeface="ＭＳ ゴシック" pitchFamily="49" charset="-128"/>
            </a:rPr>
            <a:t>％となった。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の実質単年度収支はマイナスとなっているが、これは合併特例による普通交付税の算定の段階的縮減に計画的に対応し、市債の償還に計画的に対応するため減債基金への積立を行ったことによるものであ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福島県喜多方市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赤字になっている会計は存在しない。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26794411</v>
      </c>
      <c r="BO4" s="381"/>
      <c r="BP4" s="381"/>
      <c r="BQ4" s="381"/>
      <c r="BR4" s="381"/>
      <c r="BS4" s="381"/>
      <c r="BT4" s="381"/>
      <c r="BU4" s="382"/>
      <c r="BV4" s="380">
        <v>26491473</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2.7</v>
      </c>
      <c r="CU4" s="387"/>
      <c r="CV4" s="387"/>
      <c r="CW4" s="387"/>
      <c r="CX4" s="387"/>
      <c r="CY4" s="387"/>
      <c r="CZ4" s="387"/>
      <c r="DA4" s="388"/>
      <c r="DB4" s="386">
        <v>3.3</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26125179</v>
      </c>
      <c r="BO5" s="418"/>
      <c r="BP5" s="418"/>
      <c r="BQ5" s="418"/>
      <c r="BR5" s="418"/>
      <c r="BS5" s="418"/>
      <c r="BT5" s="418"/>
      <c r="BU5" s="419"/>
      <c r="BV5" s="417">
        <v>25778347</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88.2</v>
      </c>
      <c r="CU5" s="415"/>
      <c r="CV5" s="415"/>
      <c r="CW5" s="415"/>
      <c r="CX5" s="415"/>
      <c r="CY5" s="415"/>
      <c r="CZ5" s="415"/>
      <c r="DA5" s="416"/>
      <c r="DB5" s="414">
        <v>83.8</v>
      </c>
      <c r="DC5" s="415"/>
      <c r="DD5" s="415"/>
      <c r="DE5" s="415"/>
      <c r="DF5" s="415"/>
      <c r="DG5" s="415"/>
      <c r="DH5" s="415"/>
      <c r="DI5" s="416"/>
      <c r="DJ5" s="139"/>
      <c r="DK5" s="139"/>
      <c r="DL5" s="139"/>
      <c r="DM5" s="139"/>
      <c r="DN5" s="139"/>
      <c r="DO5" s="139"/>
    </row>
    <row r="6" spans="1:119" ht="18.75" customHeight="1">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669232</v>
      </c>
      <c r="BO6" s="418"/>
      <c r="BP6" s="418"/>
      <c r="BQ6" s="418"/>
      <c r="BR6" s="418"/>
      <c r="BS6" s="418"/>
      <c r="BT6" s="418"/>
      <c r="BU6" s="419"/>
      <c r="BV6" s="417">
        <v>713126</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92.5</v>
      </c>
      <c r="CU6" s="455"/>
      <c r="CV6" s="455"/>
      <c r="CW6" s="455"/>
      <c r="CX6" s="455"/>
      <c r="CY6" s="455"/>
      <c r="CZ6" s="455"/>
      <c r="DA6" s="456"/>
      <c r="DB6" s="454">
        <v>88.8</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237225</v>
      </c>
      <c r="BO7" s="418"/>
      <c r="BP7" s="418"/>
      <c r="BQ7" s="418"/>
      <c r="BR7" s="418"/>
      <c r="BS7" s="418"/>
      <c r="BT7" s="418"/>
      <c r="BU7" s="419"/>
      <c r="BV7" s="417">
        <v>184672</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15981706</v>
      </c>
      <c r="CU7" s="418"/>
      <c r="CV7" s="418"/>
      <c r="CW7" s="418"/>
      <c r="CX7" s="418"/>
      <c r="CY7" s="418"/>
      <c r="CZ7" s="418"/>
      <c r="DA7" s="419"/>
      <c r="DB7" s="417">
        <v>16258864</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432007</v>
      </c>
      <c r="BO8" s="418"/>
      <c r="BP8" s="418"/>
      <c r="BQ8" s="418"/>
      <c r="BR8" s="418"/>
      <c r="BS8" s="418"/>
      <c r="BT8" s="418"/>
      <c r="BU8" s="419"/>
      <c r="BV8" s="417">
        <v>528454</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0.37</v>
      </c>
      <c r="CU8" s="458"/>
      <c r="CV8" s="458"/>
      <c r="CW8" s="458"/>
      <c r="CX8" s="458"/>
      <c r="CY8" s="458"/>
      <c r="CZ8" s="458"/>
      <c r="DA8" s="459"/>
      <c r="DB8" s="457">
        <v>0.38</v>
      </c>
      <c r="DC8" s="458"/>
      <c r="DD8" s="458"/>
      <c r="DE8" s="458"/>
      <c r="DF8" s="458"/>
      <c r="DG8" s="458"/>
      <c r="DH8" s="458"/>
      <c r="DI8" s="459"/>
      <c r="DJ8" s="139"/>
      <c r="DK8" s="139"/>
      <c r="DL8" s="139"/>
      <c r="DM8" s="139"/>
      <c r="DN8" s="139"/>
      <c r="DO8" s="139"/>
    </row>
    <row r="9" spans="1:119" ht="18.75" customHeight="1" thickBot="1">
      <c r="A9" s="140"/>
      <c r="B9" s="411" t="s">
        <v>96</v>
      </c>
      <c r="C9" s="412"/>
      <c r="D9" s="412"/>
      <c r="E9" s="412"/>
      <c r="F9" s="412"/>
      <c r="G9" s="412"/>
      <c r="H9" s="412"/>
      <c r="I9" s="412"/>
      <c r="J9" s="412"/>
      <c r="K9" s="460"/>
      <c r="L9" s="461" t="s">
        <v>97</v>
      </c>
      <c r="M9" s="462"/>
      <c r="N9" s="462"/>
      <c r="O9" s="462"/>
      <c r="P9" s="462"/>
      <c r="Q9" s="463"/>
      <c r="R9" s="464">
        <v>49377</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-96447</v>
      </c>
      <c r="BO9" s="418"/>
      <c r="BP9" s="418"/>
      <c r="BQ9" s="418"/>
      <c r="BR9" s="418"/>
      <c r="BS9" s="418"/>
      <c r="BT9" s="418"/>
      <c r="BU9" s="419"/>
      <c r="BV9" s="417">
        <v>-704</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11.8</v>
      </c>
      <c r="CU9" s="415"/>
      <c r="CV9" s="415"/>
      <c r="CW9" s="415"/>
      <c r="CX9" s="415"/>
      <c r="CY9" s="415"/>
      <c r="CZ9" s="415"/>
      <c r="DA9" s="416"/>
      <c r="DB9" s="414">
        <v>11.8</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102</v>
      </c>
      <c r="M10" s="447"/>
      <c r="N10" s="447"/>
      <c r="O10" s="447"/>
      <c r="P10" s="447"/>
      <c r="Q10" s="448"/>
      <c r="R10" s="468">
        <v>52356</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192733</v>
      </c>
      <c r="BO10" s="418"/>
      <c r="BP10" s="418"/>
      <c r="BQ10" s="418"/>
      <c r="BR10" s="418"/>
      <c r="BS10" s="418"/>
      <c r="BT10" s="418"/>
      <c r="BU10" s="419"/>
      <c r="BV10" s="417">
        <v>122530</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110</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c r="A12" s="140"/>
      <c r="B12" s="477" t="s">
        <v>114</v>
      </c>
      <c r="C12" s="478"/>
      <c r="D12" s="478"/>
      <c r="E12" s="478"/>
      <c r="F12" s="478"/>
      <c r="G12" s="478"/>
      <c r="H12" s="478"/>
      <c r="I12" s="478"/>
      <c r="J12" s="478"/>
      <c r="K12" s="479"/>
      <c r="L12" s="486" t="s">
        <v>115</v>
      </c>
      <c r="M12" s="487"/>
      <c r="N12" s="487"/>
      <c r="O12" s="487"/>
      <c r="P12" s="487"/>
      <c r="Q12" s="488"/>
      <c r="R12" s="489">
        <v>49538</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v>164699</v>
      </c>
      <c r="BO12" s="418"/>
      <c r="BP12" s="418"/>
      <c r="BQ12" s="418"/>
      <c r="BR12" s="418"/>
      <c r="BS12" s="418"/>
      <c r="BT12" s="418"/>
      <c r="BU12" s="419"/>
      <c r="BV12" s="417" t="s">
        <v>121</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123</v>
      </c>
      <c r="N13" s="506"/>
      <c r="O13" s="506"/>
      <c r="P13" s="506"/>
      <c r="Q13" s="507"/>
      <c r="R13" s="498">
        <v>49343</v>
      </c>
      <c r="S13" s="499"/>
      <c r="T13" s="499"/>
      <c r="U13" s="499"/>
      <c r="V13" s="500"/>
      <c r="W13" s="433" t="s">
        <v>124</v>
      </c>
      <c r="X13" s="434"/>
      <c r="Y13" s="434"/>
      <c r="Z13" s="434"/>
      <c r="AA13" s="434"/>
      <c r="AB13" s="424"/>
      <c r="AC13" s="468">
        <v>3081</v>
      </c>
      <c r="AD13" s="469"/>
      <c r="AE13" s="469"/>
      <c r="AF13" s="469"/>
      <c r="AG13" s="508"/>
      <c r="AH13" s="468">
        <v>3530</v>
      </c>
      <c r="AI13" s="469"/>
      <c r="AJ13" s="469"/>
      <c r="AK13" s="469"/>
      <c r="AL13" s="470"/>
      <c r="AM13" s="446" t="s">
        <v>125</v>
      </c>
      <c r="AN13" s="447"/>
      <c r="AO13" s="447"/>
      <c r="AP13" s="447"/>
      <c r="AQ13" s="447"/>
      <c r="AR13" s="447"/>
      <c r="AS13" s="447"/>
      <c r="AT13" s="448"/>
      <c r="AU13" s="449" t="s">
        <v>119</v>
      </c>
      <c r="AV13" s="450"/>
      <c r="AW13" s="450"/>
      <c r="AX13" s="450"/>
      <c r="AY13" s="451" t="s">
        <v>126</v>
      </c>
      <c r="AZ13" s="452"/>
      <c r="BA13" s="452"/>
      <c r="BB13" s="452"/>
      <c r="BC13" s="452"/>
      <c r="BD13" s="452"/>
      <c r="BE13" s="452"/>
      <c r="BF13" s="452"/>
      <c r="BG13" s="452"/>
      <c r="BH13" s="452"/>
      <c r="BI13" s="452"/>
      <c r="BJ13" s="452"/>
      <c r="BK13" s="452"/>
      <c r="BL13" s="452"/>
      <c r="BM13" s="453"/>
      <c r="BN13" s="417">
        <v>-68413</v>
      </c>
      <c r="BO13" s="418"/>
      <c r="BP13" s="418"/>
      <c r="BQ13" s="418"/>
      <c r="BR13" s="418"/>
      <c r="BS13" s="418"/>
      <c r="BT13" s="418"/>
      <c r="BU13" s="419"/>
      <c r="BV13" s="417">
        <v>121826</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8.9</v>
      </c>
      <c r="CU13" s="415"/>
      <c r="CV13" s="415"/>
      <c r="CW13" s="415"/>
      <c r="CX13" s="415"/>
      <c r="CY13" s="415"/>
      <c r="CZ13" s="415"/>
      <c r="DA13" s="416"/>
      <c r="DB13" s="414">
        <v>11.5</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128</v>
      </c>
      <c r="M14" s="496"/>
      <c r="N14" s="496"/>
      <c r="O14" s="496"/>
      <c r="P14" s="496"/>
      <c r="Q14" s="497"/>
      <c r="R14" s="498">
        <v>50141</v>
      </c>
      <c r="S14" s="499"/>
      <c r="T14" s="499"/>
      <c r="U14" s="499"/>
      <c r="V14" s="500"/>
      <c r="W14" s="407"/>
      <c r="X14" s="408"/>
      <c r="Y14" s="408"/>
      <c r="Z14" s="408"/>
      <c r="AA14" s="408"/>
      <c r="AB14" s="397"/>
      <c r="AC14" s="501">
        <v>13.1</v>
      </c>
      <c r="AD14" s="502"/>
      <c r="AE14" s="502"/>
      <c r="AF14" s="502"/>
      <c r="AG14" s="503"/>
      <c r="AH14" s="501">
        <v>14.7</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v>45.5</v>
      </c>
      <c r="CU14" s="513"/>
      <c r="CV14" s="513"/>
      <c r="CW14" s="513"/>
      <c r="CX14" s="513"/>
      <c r="CY14" s="513"/>
      <c r="CZ14" s="513"/>
      <c r="DA14" s="514"/>
      <c r="DB14" s="512">
        <v>45.2</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123</v>
      </c>
      <c r="N15" s="506"/>
      <c r="O15" s="506"/>
      <c r="P15" s="506"/>
      <c r="Q15" s="507"/>
      <c r="R15" s="498">
        <v>49952</v>
      </c>
      <c r="S15" s="499"/>
      <c r="T15" s="499"/>
      <c r="U15" s="499"/>
      <c r="V15" s="500"/>
      <c r="W15" s="433" t="s">
        <v>130</v>
      </c>
      <c r="X15" s="434"/>
      <c r="Y15" s="434"/>
      <c r="Z15" s="434"/>
      <c r="AA15" s="434"/>
      <c r="AB15" s="424"/>
      <c r="AC15" s="468">
        <v>7230</v>
      </c>
      <c r="AD15" s="469"/>
      <c r="AE15" s="469"/>
      <c r="AF15" s="469"/>
      <c r="AG15" s="508"/>
      <c r="AH15" s="468">
        <v>7371</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4688958</v>
      </c>
      <c r="BO15" s="381"/>
      <c r="BP15" s="381"/>
      <c r="BQ15" s="381"/>
      <c r="BR15" s="381"/>
      <c r="BS15" s="381"/>
      <c r="BT15" s="381"/>
      <c r="BU15" s="382"/>
      <c r="BV15" s="380">
        <v>4635746</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30.7</v>
      </c>
      <c r="AD16" s="502"/>
      <c r="AE16" s="502"/>
      <c r="AF16" s="502"/>
      <c r="AG16" s="503"/>
      <c r="AH16" s="501">
        <v>30.8</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12728258</v>
      </c>
      <c r="BO16" s="418"/>
      <c r="BP16" s="418"/>
      <c r="BQ16" s="418"/>
      <c r="BR16" s="418"/>
      <c r="BS16" s="418"/>
      <c r="BT16" s="418"/>
      <c r="BU16" s="419"/>
      <c r="BV16" s="417">
        <v>12383309</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136</v>
      </c>
      <c r="N17" s="522"/>
      <c r="O17" s="522"/>
      <c r="P17" s="522"/>
      <c r="Q17" s="523"/>
      <c r="R17" s="518" t="s">
        <v>134</v>
      </c>
      <c r="S17" s="519"/>
      <c r="T17" s="519"/>
      <c r="U17" s="519"/>
      <c r="V17" s="520"/>
      <c r="W17" s="433" t="s">
        <v>137</v>
      </c>
      <c r="X17" s="434"/>
      <c r="Y17" s="434"/>
      <c r="Z17" s="434"/>
      <c r="AA17" s="434"/>
      <c r="AB17" s="424"/>
      <c r="AC17" s="468">
        <v>13253</v>
      </c>
      <c r="AD17" s="469"/>
      <c r="AE17" s="469"/>
      <c r="AF17" s="469"/>
      <c r="AG17" s="508"/>
      <c r="AH17" s="468">
        <v>13036</v>
      </c>
      <c r="AI17" s="469"/>
      <c r="AJ17" s="469"/>
      <c r="AK17" s="469"/>
      <c r="AL17" s="470"/>
      <c r="AM17" s="446"/>
      <c r="AN17" s="447"/>
      <c r="AO17" s="447"/>
      <c r="AP17" s="447"/>
      <c r="AQ17" s="447"/>
      <c r="AR17" s="447"/>
      <c r="AS17" s="447"/>
      <c r="AT17" s="448"/>
      <c r="AU17" s="449"/>
      <c r="AV17" s="450"/>
      <c r="AW17" s="450"/>
      <c r="AX17" s="450"/>
      <c r="AY17" s="451" t="s">
        <v>138</v>
      </c>
      <c r="AZ17" s="452"/>
      <c r="BA17" s="452"/>
      <c r="BB17" s="452"/>
      <c r="BC17" s="452"/>
      <c r="BD17" s="452"/>
      <c r="BE17" s="452"/>
      <c r="BF17" s="452"/>
      <c r="BG17" s="452"/>
      <c r="BH17" s="452"/>
      <c r="BI17" s="452"/>
      <c r="BJ17" s="452"/>
      <c r="BK17" s="452"/>
      <c r="BL17" s="452"/>
      <c r="BM17" s="453"/>
      <c r="BN17" s="417">
        <v>5889941</v>
      </c>
      <c r="BO17" s="418"/>
      <c r="BP17" s="418"/>
      <c r="BQ17" s="418"/>
      <c r="BR17" s="418"/>
      <c r="BS17" s="418"/>
      <c r="BT17" s="418"/>
      <c r="BU17" s="419"/>
      <c r="BV17" s="417">
        <v>5810382</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139</v>
      </c>
      <c r="C18" s="460"/>
      <c r="D18" s="460"/>
      <c r="E18" s="529"/>
      <c r="F18" s="529"/>
      <c r="G18" s="529"/>
      <c r="H18" s="529"/>
      <c r="I18" s="529"/>
      <c r="J18" s="529"/>
      <c r="K18" s="529"/>
      <c r="L18" s="530">
        <v>554.63</v>
      </c>
      <c r="M18" s="530"/>
      <c r="N18" s="530"/>
      <c r="O18" s="530"/>
      <c r="P18" s="530"/>
      <c r="Q18" s="530"/>
      <c r="R18" s="531"/>
      <c r="S18" s="531"/>
      <c r="T18" s="531"/>
      <c r="U18" s="531"/>
      <c r="V18" s="532"/>
      <c r="W18" s="435"/>
      <c r="X18" s="436"/>
      <c r="Y18" s="436"/>
      <c r="Z18" s="436"/>
      <c r="AA18" s="436"/>
      <c r="AB18" s="427"/>
      <c r="AC18" s="533">
        <v>56.2</v>
      </c>
      <c r="AD18" s="534"/>
      <c r="AE18" s="534"/>
      <c r="AF18" s="534"/>
      <c r="AG18" s="535"/>
      <c r="AH18" s="533">
        <v>54.5</v>
      </c>
      <c r="AI18" s="534"/>
      <c r="AJ18" s="534"/>
      <c r="AK18" s="534"/>
      <c r="AL18" s="536"/>
      <c r="AM18" s="446"/>
      <c r="AN18" s="447"/>
      <c r="AO18" s="447"/>
      <c r="AP18" s="447"/>
      <c r="AQ18" s="447"/>
      <c r="AR18" s="447"/>
      <c r="AS18" s="447"/>
      <c r="AT18" s="448"/>
      <c r="AU18" s="449"/>
      <c r="AV18" s="450"/>
      <c r="AW18" s="450"/>
      <c r="AX18" s="450"/>
      <c r="AY18" s="451" t="s">
        <v>140</v>
      </c>
      <c r="AZ18" s="452"/>
      <c r="BA18" s="452"/>
      <c r="BB18" s="452"/>
      <c r="BC18" s="452"/>
      <c r="BD18" s="452"/>
      <c r="BE18" s="452"/>
      <c r="BF18" s="452"/>
      <c r="BG18" s="452"/>
      <c r="BH18" s="452"/>
      <c r="BI18" s="452"/>
      <c r="BJ18" s="452"/>
      <c r="BK18" s="452"/>
      <c r="BL18" s="452"/>
      <c r="BM18" s="453"/>
      <c r="BN18" s="417">
        <v>14263610</v>
      </c>
      <c r="BO18" s="418"/>
      <c r="BP18" s="418"/>
      <c r="BQ18" s="418"/>
      <c r="BR18" s="418"/>
      <c r="BS18" s="418"/>
      <c r="BT18" s="418"/>
      <c r="BU18" s="419"/>
      <c r="BV18" s="417">
        <v>13825925</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141</v>
      </c>
      <c r="C19" s="460"/>
      <c r="D19" s="460"/>
      <c r="E19" s="529"/>
      <c r="F19" s="529"/>
      <c r="G19" s="529"/>
      <c r="H19" s="529"/>
      <c r="I19" s="529"/>
      <c r="J19" s="529"/>
      <c r="K19" s="529"/>
      <c r="L19" s="537">
        <v>89</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142</v>
      </c>
      <c r="AZ19" s="452"/>
      <c r="BA19" s="452"/>
      <c r="BB19" s="452"/>
      <c r="BC19" s="452"/>
      <c r="BD19" s="452"/>
      <c r="BE19" s="452"/>
      <c r="BF19" s="452"/>
      <c r="BG19" s="452"/>
      <c r="BH19" s="452"/>
      <c r="BI19" s="452"/>
      <c r="BJ19" s="452"/>
      <c r="BK19" s="452"/>
      <c r="BL19" s="452"/>
      <c r="BM19" s="453"/>
      <c r="BN19" s="417">
        <v>19110441</v>
      </c>
      <c r="BO19" s="418"/>
      <c r="BP19" s="418"/>
      <c r="BQ19" s="418"/>
      <c r="BR19" s="418"/>
      <c r="BS19" s="418"/>
      <c r="BT19" s="418"/>
      <c r="BU19" s="419"/>
      <c r="BV19" s="417">
        <v>18977096</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143</v>
      </c>
      <c r="C20" s="460"/>
      <c r="D20" s="460"/>
      <c r="E20" s="529"/>
      <c r="F20" s="529"/>
      <c r="G20" s="529"/>
      <c r="H20" s="529"/>
      <c r="I20" s="529"/>
      <c r="J20" s="529"/>
      <c r="K20" s="529"/>
      <c r="L20" s="537">
        <v>16752</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144</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145</v>
      </c>
      <c r="C22" s="548"/>
      <c r="D22" s="549"/>
      <c r="E22" s="429" t="s">
        <v>1</v>
      </c>
      <c r="F22" s="434"/>
      <c r="G22" s="434"/>
      <c r="H22" s="434"/>
      <c r="I22" s="434"/>
      <c r="J22" s="434"/>
      <c r="K22" s="424"/>
      <c r="L22" s="429" t="s">
        <v>146</v>
      </c>
      <c r="M22" s="434"/>
      <c r="N22" s="434"/>
      <c r="O22" s="434"/>
      <c r="P22" s="424"/>
      <c r="Q22" s="556" t="s">
        <v>147</v>
      </c>
      <c r="R22" s="557"/>
      <c r="S22" s="557"/>
      <c r="T22" s="557"/>
      <c r="U22" s="557"/>
      <c r="V22" s="558"/>
      <c r="W22" s="562" t="s">
        <v>148</v>
      </c>
      <c r="X22" s="548"/>
      <c r="Y22" s="549"/>
      <c r="Z22" s="429" t="s">
        <v>1</v>
      </c>
      <c r="AA22" s="434"/>
      <c r="AB22" s="434"/>
      <c r="AC22" s="434"/>
      <c r="AD22" s="434"/>
      <c r="AE22" s="434"/>
      <c r="AF22" s="434"/>
      <c r="AG22" s="424"/>
      <c r="AH22" s="575" t="s">
        <v>149</v>
      </c>
      <c r="AI22" s="434"/>
      <c r="AJ22" s="434"/>
      <c r="AK22" s="434"/>
      <c r="AL22" s="424"/>
      <c r="AM22" s="575" t="s">
        <v>150</v>
      </c>
      <c r="AN22" s="576"/>
      <c r="AO22" s="576"/>
      <c r="AP22" s="576"/>
      <c r="AQ22" s="576"/>
      <c r="AR22" s="577"/>
      <c r="AS22" s="556" t="s">
        <v>147</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151</v>
      </c>
      <c r="AZ23" s="378"/>
      <c r="BA23" s="378"/>
      <c r="BB23" s="378"/>
      <c r="BC23" s="378"/>
      <c r="BD23" s="378"/>
      <c r="BE23" s="378"/>
      <c r="BF23" s="378"/>
      <c r="BG23" s="378"/>
      <c r="BH23" s="378"/>
      <c r="BI23" s="378"/>
      <c r="BJ23" s="378"/>
      <c r="BK23" s="378"/>
      <c r="BL23" s="378"/>
      <c r="BM23" s="379"/>
      <c r="BN23" s="417">
        <v>25496255</v>
      </c>
      <c r="BO23" s="418"/>
      <c r="BP23" s="418"/>
      <c r="BQ23" s="418"/>
      <c r="BR23" s="418"/>
      <c r="BS23" s="418"/>
      <c r="BT23" s="418"/>
      <c r="BU23" s="419"/>
      <c r="BV23" s="417">
        <v>25380375</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152</v>
      </c>
      <c r="F24" s="447"/>
      <c r="G24" s="447"/>
      <c r="H24" s="447"/>
      <c r="I24" s="447"/>
      <c r="J24" s="447"/>
      <c r="K24" s="448"/>
      <c r="L24" s="468">
        <v>1</v>
      </c>
      <c r="M24" s="469"/>
      <c r="N24" s="469"/>
      <c r="O24" s="469"/>
      <c r="P24" s="508"/>
      <c r="Q24" s="468">
        <v>9500</v>
      </c>
      <c r="R24" s="469"/>
      <c r="S24" s="469"/>
      <c r="T24" s="469"/>
      <c r="U24" s="469"/>
      <c r="V24" s="508"/>
      <c r="W24" s="563"/>
      <c r="X24" s="551"/>
      <c r="Y24" s="552"/>
      <c r="Z24" s="467" t="s">
        <v>153</v>
      </c>
      <c r="AA24" s="447"/>
      <c r="AB24" s="447"/>
      <c r="AC24" s="447"/>
      <c r="AD24" s="447"/>
      <c r="AE24" s="447"/>
      <c r="AF24" s="447"/>
      <c r="AG24" s="448"/>
      <c r="AH24" s="468">
        <v>445</v>
      </c>
      <c r="AI24" s="469"/>
      <c r="AJ24" s="469"/>
      <c r="AK24" s="469"/>
      <c r="AL24" s="508"/>
      <c r="AM24" s="468">
        <v>1483185</v>
      </c>
      <c r="AN24" s="469"/>
      <c r="AO24" s="469"/>
      <c r="AP24" s="469"/>
      <c r="AQ24" s="469"/>
      <c r="AR24" s="508"/>
      <c r="AS24" s="468">
        <v>3333</v>
      </c>
      <c r="AT24" s="469"/>
      <c r="AU24" s="469"/>
      <c r="AV24" s="469"/>
      <c r="AW24" s="469"/>
      <c r="AX24" s="470"/>
      <c r="AY24" s="583" t="s">
        <v>154</v>
      </c>
      <c r="AZ24" s="584"/>
      <c r="BA24" s="584"/>
      <c r="BB24" s="584"/>
      <c r="BC24" s="584"/>
      <c r="BD24" s="584"/>
      <c r="BE24" s="584"/>
      <c r="BF24" s="584"/>
      <c r="BG24" s="584"/>
      <c r="BH24" s="584"/>
      <c r="BI24" s="584"/>
      <c r="BJ24" s="584"/>
      <c r="BK24" s="584"/>
      <c r="BL24" s="584"/>
      <c r="BM24" s="585"/>
      <c r="BN24" s="417">
        <v>21551802</v>
      </c>
      <c r="BO24" s="418"/>
      <c r="BP24" s="418"/>
      <c r="BQ24" s="418"/>
      <c r="BR24" s="418"/>
      <c r="BS24" s="418"/>
      <c r="BT24" s="418"/>
      <c r="BU24" s="419"/>
      <c r="BV24" s="417">
        <v>21121186</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155</v>
      </c>
      <c r="F25" s="447"/>
      <c r="G25" s="447"/>
      <c r="H25" s="447"/>
      <c r="I25" s="447"/>
      <c r="J25" s="447"/>
      <c r="K25" s="448"/>
      <c r="L25" s="468">
        <v>1</v>
      </c>
      <c r="M25" s="469"/>
      <c r="N25" s="469"/>
      <c r="O25" s="469"/>
      <c r="P25" s="508"/>
      <c r="Q25" s="468">
        <v>7600</v>
      </c>
      <c r="R25" s="469"/>
      <c r="S25" s="469"/>
      <c r="T25" s="469"/>
      <c r="U25" s="469"/>
      <c r="V25" s="508"/>
      <c r="W25" s="563"/>
      <c r="X25" s="551"/>
      <c r="Y25" s="552"/>
      <c r="Z25" s="467" t="s">
        <v>156</v>
      </c>
      <c r="AA25" s="447"/>
      <c r="AB25" s="447"/>
      <c r="AC25" s="447"/>
      <c r="AD25" s="447"/>
      <c r="AE25" s="447"/>
      <c r="AF25" s="447"/>
      <c r="AG25" s="448"/>
      <c r="AH25" s="468" t="s">
        <v>121</v>
      </c>
      <c r="AI25" s="469"/>
      <c r="AJ25" s="469"/>
      <c r="AK25" s="469"/>
      <c r="AL25" s="508"/>
      <c r="AM25" s="468" t="s">
        <v>121</v>
      </c>
      <c r="AN25" s="469"/>
      <c r="AO25" s="469"/>
      <c r="AP25" s="469"/>
      <c r="AQ25" s="469"/>
      <c r="AR25" s="508"/>
      <c r="AS25" s="468" t="s">
        <v>121</v>
      </c>
      <c r="AT25" s="469"/>
      <c r="AU25" s="469"/>
      <c r="AV25" s="469"/>
      <c r="AW25" s="469"/>
      <c r="AX25" s="470"/>
      <c r="AY25" s="377" t="s">
        <v>157</v>
      </c>
      <c r="AZ25" s="378"/>
      <c r="BA25" s="378"/>
      <c r="BB25" s="378"/>
      <c r="BC25" s="378"/>
      <c r="BD25" s="378"/>
      <c r="BE25" s="378"/>
      <c r="BF25" s="378"/>
      <c r="BG25" s="378"/>
      <c r="BH25" s="378"/>
      <c r="BI25" s="378"/>
      <c r="BJ25" s="378"/>
      <c r="BK25" s="378"/>
      <c r="BL25" s="378"/>
      <c r="BM25" s="379"/>
      <c r="BN25" s="380">
        <v>511443</v>
      </c>
      <c r="BO25" s="381"/>
      <c r="BP25" s="381"/>
      <c r="BQ25" s="381"/>
      <c r="BR25" s="381"/>
      <c r="BS25" s="381"/>
      <c r="BT25" s="381"/>
      <c r="BU25" s="382"/>
      <c r="BV25" s="380">
        <v>615221</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158</v>
      </c>
      <c r="F26" s="447"/>
      <c r="G26" s="447"/>
      <c r="H26" s="447"/>
      <c r="I26" s="447"/>
      <c r="J26" s="447"/>
      <c r="K26" s="448"/>
      <c r="L26" s="468">
        <v>1</v>
      </c>
      <c r="M26" s="469"/>
      <c r="N26" s="469"/>
      <c r="O26" s="469"/>
      <c r="P26" s="508"/>
      <c r="Q26" s="468">
        <v>7000</v>
      </c>
      <c r="R26" s="469"/>
      <c r="S26" s="469"/>
      <c r="T26" s="469"/>
      <c r="U26" s="469"/>
      <c r="V26" s="508"/>
      <c r="W26" s="563"/>
      <c r="X26" s="551"/>
      <c r="Y26" s="552"/>
      <c r="Z26" s="467" t="s">
        <v>159</v>
      </c>
      <c r="AA26" s="573"/>
      <c r="AB26" s="573"/>
      <c r="AC26" s="573"/>
      <c r="AD26" s="573"/>
      <c r="AE26" s="573"/>
      <c r="AF26" s="573"/>
      <c r="AG26" s="574"/>
      <c r="AH26" s="468">
        <v>19</v>
      </c>
      <c r="AI26" s="469"/>
      <c r="AJ26" s="469"/>
      <c r="AK26" s="469"/>
      <c r="AL26" s="508"/>
      <c r="AM26" s="468">
        <v>65645</v>
      </c>
      <c r="AN26" s="469"/>
      <c r="AO26" s="469"/>
      <c r="AP26" s="469"/>
      <c r="AQ26" s="469"/>
      <c r="AR26" s="508"/>
      <c r="AS26" s="468">
        <v>3455</v>
      </c>
      <c r="AT26" s="469"/>
      <c r="AU26" s="469"/>
      <c r="AV26" s="469"/>
      <c r="AW26" s="469"/>
      <c r="AX26" s="470"/>
      <c r="AY26" s="420" t="s">
        <v>160</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161</v>
      </c>
      <c r="F27" s="447"/>
      <c r="G27" s="447"/>
      <c r="H27" s="447"/>
      <c r="I27" s="447"/>
      <c r="J27" s="447"/>
      <c r="K27" s="448"/>
      <c r="L27" s="468">
        <v>1</v>
      </c>
      <c r="M27" s="469"/>
      <c r="N27" s="469"/>
      <c r="O27" s="469"/>
      <c r="P27" s="508"/>
      <c r="Q27" s="468">
        <v>4300</v>
      </c>
      <c r="R27" s="469"/>
      <c r="S27" s="469"/>
      <c r="T27" s="469"/>
      <c r="U27" s="469"/>
      <c r="V27" s="508"/>
      <c r="W27" s="563"/>
      <c r="X27" s="551"/>
      <c r="Y27" s="552"/>
      <c r="Z27" s="467" t="s">
        <v>162</v>
      </c>
      <c r="AA27" s="447"/>
      <c r="AB27" s="447"/>
      <c r="AC27" s="447"/>
      <c r="AD27" s="447"/>
      <c r="AE27" s="447"/>
      <c r="AF27" s="447"/>
      <c r="AG27" s="448"/>
      <c r="AH27" s="468">
        <v>18</v>
      </c>
      <c r="AI27" s="469"/>
      <c r="AJ27" s="469"/>
      <c r="AK27" s="469"/>
      <c r="AL27" s="508"/>
      <c r="AM27" s="468">
        <v>63481</v>
      </c>
      <c r="AN27" s="469"/>
      <c r="AO27" s="469"/>
      <c r="AP27" s="469"/>
      <c r="AQ27" s="469"/>
      <c r="AR27" s="508"/>
      <c r="AS27" s="468">
        <v>3527</v>
      </c>
      <c r="AT27" s="469"/>
      <c r="AU27" s="469"/>
      <c r="AV27" s="469"/>
      <c r="AW27" s="469"/>
      <c r="AX27" s="470"/>
      <c r="AY27" s="509" t="s">
        <v>163</v>
      </c>
      <c r="AZ27" s="510"/>
      <c r="BA27" s="510"/>
      <c r="BB27" s="510"/>
      <c r="BC27" s="510"/>
      <c r="BD27" s="510"/>
      <c r="BE27" s="510"/>
      <c r="BF27" s="510"/>
      <c r="BG27" s="510"/>
      <c r="BH27" s="510"/>
      <c r="BI27" s="510"/>
      <c r="BJ27" s="510"/>
      <c r="BK27" s="510"/>
      <c r="BL27" s="510"/>
      <c r="BM27" s="511"/>
      <c r="BN27" s="586" t="s">
        <v>121</v>
      </c>
      <c r="BO27" s="587"/>
      <c r="BP27" s="587"/>
      <c r="BQ27" s="587"/>
      <c r="BR27" s="587"/>
      <c r="BS27" s="587"/>
      <c r="BT27" s="587"/>
      <c r="BU27" s="588"/>
      <c r="BV27" s="586">
        <v>1064612</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164</v>
      </c>
      <c r="F28" s="447"/>
      <c r="G28" s="447"/>
      <c r="H28" s="447"/>
      <c r="I28" s="447"/>
      <c r="J28" s="447"/>
      <c r="K28" s="448"/>
      <c r="L28" s="468">
        <v>1</v>
      </c>
      <c r="M28" s="469"/>
      <c r="N28" s="469"/>
      <c r="O28" s="469"/>
      <c r="P28" s="508"/>
      <c r="Q28" s="468">
        <v>3800</v>
      </c>
      <c r="R28" s="469"/>
      <c r="S28" s="469"/>
      <c r="T28" s="469"/>
      <c r="U28" s="469"/>
      <c r="V28" s="508"/>
      <c r="W28" s="563"/>
      <c r="X28" s="551"/>
      <c r="Y28" s="552"/>
      <c r="Z28" s="467" t="s">
        <v>165</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166</v>
      </c>
      <c r="AZ28" s="590"/>
      <c r="BA28" s="590"/>
      <c r="BB28" s="591"/>
      <c r="BC28" s="377" t="s">
        <v>167</v>
      </c>
      <c r="BD28" s="378"/>
      <c r="BE28" s="378"/>
      <c r="BF28" s="378"/>
      <c r="BG28" s="378"/>
      <c r="BH28" s="378"/>
      <c r="BI28" s="378"/>
      <c r="BJ28" s="378"/>
      <c r="BK28" s="378"/>
      <c r="BL28" s="378"/>
      <c r="BM28" s="379"/>
      <c r="BN28" s="380">
        <v>3153664</v>
      </c>
      <c r="BO28" s="381"/>
      <c r="BP28" s="381"/>
      <c r="BQ28" s="381"/>
      <c r="BR28" s="381"/>
      <c r="BS28" s="381"/>
      <c r="BT28" s="381"/>
      <c r="BU28" s="382"/>
      <c r="BV28" s="380">
        <v>3125630</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168</v>
      </c>
      <c r="F29" s="447"/>
      <c r="G29" s="447"/>
      <c r="H29" s="447"/>
      <c r="I29" s="447"/>
      <c r="J29" s="447"/>
      <c r="K29" s="448"/>
      <c r="L29" s="468">
        <v>24</v>
      </c>
      <c r="M29" s="469"/>
      <c r="N29" s="469"/>
      <c r="O29" s="469"/>
      <c r="P29" s="508"/>
      <c r="Q29" s="468">
        <v>3500</v>
      </c>
      <c r="R29" s="469"/>
      <c r="S29" s="469"/>
      <c r="T29" s="469"/>
      <c r="U29" s="469"/>
      <c r="V29" s="508"/>
      <c r="W29" s="564"/>
      <c r="X29" s="565"/>
      <c r="Y29" s="566"/>
      <c r="Z29" s="467" t="s">
        <v>169</v>
      </c>
      <c r="AA29" s="447"/>
      <c r="AB29" s="447"/>
      <c r="AC29" s="447"/>
      <c r="AD29" s="447"/>
      <c r="AE29" s="447"/>
      <c r="AF29" s="447"/>
      <c r="AG29" s="448"/>
      <c r="AH29" s="468">
        <v>463</v>
      </c>
      <c r="AI29" s="469"/>
      <c r="AJ29" s="469"/>
      <c r="AK29" s="469"/>
      <c r="AL29" s="508"/>
      <c r="AM29" s="468">
        <v>1546666</v>
      </c>
      <c r="AN29" s="469"/>
      <c r="AO29" s="469"/>
      <c r="AP29" s="469"/>
      <c r="AQ29" s="469"/>
      <c r="AR29" s="508"/>
      <c r="AS29" s="468">
        <v>3341</v>
      </c>
      <c r="AT29" s="469"/>
      <c r="AU29" s="469"/>
      <c r="AV29" s="469"/>
      <c r="AW29" s="469"/>
      <c r="AX29" s="470"/>
      <c r="AY29" s="592"/>
      <c r="AZ29" s="593"/>
      <c r="BA29" s="593"/>
      <c r="BB29" s="594"/>
      <c r="BC29" s="451" t="s">
        <v>170</v>
      </c>
      <c r="BD29" s="452"/>
      <c r="BE29" s="452"/>
      <c r="BF29" s="452"/>
      <c r="BG29" s="452"/>
      <c r="BH29" s="452"/>
      <c r="BI29" s="452"/>
      <c r="BJ29" s="452"/>
      <c r="BK29" s="452"/>
      <c r="BL29" s="452"/>
      <c r="BM29" s="453"/>
      <c r="BN29" s="417">
        <v>2818519</v>
      </c>
      <c r="BO29" s="418"/>
      <c r="BP29" s="418"/>
      <c r="BQ29" s="418"/>
      <c r="BR29" s="418"/>
      <c r="BS29" s="418"/>
      <c r="BT29" s="418"/>
      <c r="BU29" s="419"/>
      <c r="BV29" s="417">
        <v>2160873</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171</v>
      </c>
      <c r="X30" s="571"/>
      <c r="Y30" s="571"/>
      <c r="Z30" s="571"/>
      <c r="AA30" s="571"/>
      <c r="AB30" s="571"/>
      <c r="AC30" s="571"/>
      <c r="AD30" s="571"/>
      <c r="AE30" s="571"/>
      <c r="AF30" s="571"/>
      <c r="AG30" s="572"/>
      <c r="AH30" s="533">
        <v>101.7</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172</v>
      </c>
      <c r="BD30" s="584"/>
      <c r="BE30" s="584"/>
      <c r="BF30" s="584"/>
      <c r="BG30" s="584"/>
      <c r="BH30" s="584"/>
      <c r="BI30" s="584"/>
      <c r="BJ30" s="584"/>
      <c r="BK30" s="584"/>
      <c r="BL30" s="584"/>
      <c r="BM30" s="585"/>
      <c r="BN30" s="586">
        <v>1907900</v>
      </c>
      <c r="BO30" s="587"/>
      <c r="BP30" s="587"/>
      <c r="BQ30" s="587"/>
      <c r="BR30" s="587"/>
      <c r="BS30" s="587"/>
      <c r="BT30" s="587"/>
      <c r="BU30" s="588"/>
      <c r="BV30" s="586">
        <v>2333297</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179</v>
      </c>
      <c r="D33" s="441"/>
      <c r="E33" s="406" t="s">
        <v>180</v>
      </c>
      <c r="F33" s="406"/>
      <c r="G33" s="406"/>
      <c r="H33" s="406"/>
      <c r="I33" s="406"/>
      <c r="J33" s="406"/>
      <c r="K33" s="406"/>
      <c r="L33" s="406"/>
      <c r="M33" s="406"/>
      <c r="N33" s="406"/>
      <c r="O33" s="406"/>
      <c r="P33" s="406"/>
      <c r="Q33" s="406"/>
      <c r="R33" s="406"/>
      <c r="S33" s="406"/>
      <c r="T33" s="169"/>
      <c r="U33" s="441" t="s">
        <v>179</v>
      </c>
      <c r="V33" s="441"/>
      <c r="W33" s="406" t="s">
        <v>180</v>
      </c>
      <c r="X33" s="406"/>
      <c r="Y33" s="406"/>
      <c r="Z33" s="406"/>
      <c r="AA33" s="406"/>
      <c r="AB33" s="406"/>
      <c r="AC33" s="406"/>
      <c r="AD33" s="406"/>
      <c r="AE33" s="406"/>
      <c r="AF33" s="406"/>
      <c r="AG33" s="406"/>
      <c r="AH33" s="406"/>
      <c r="AI33" s="406"/>
      <c r="AJ33" s="406"/>
      <c r="AK33" s="406"/>
      <c r="AL33" s="169"/>
      <c r="AM33" s="441" t="s">
        <v>179</v>
      </c>
      <c r="AN33" s="441"/>
      <c r="AO33" s="406" t="s">
        <v>180</v>
      </c>
      <c r="AP33" s="406"/>
      <c r="AQ33" s="406"/>
      <c r="AR33" s="406"/>
      <c r="AS33" s="406"/>
      <c r="AT33" s="406"/>
      <c r="AU33" s="406"/>
      <c r="AV33" s="406"/>
      <c r="AW33" s="406"/>
      <c r="AX33" s="406"/>
      <c r="AY33" s="406"/>
      <c r="AZ33" s="406"/>
      <c r="BA33" s="406"/>
      <c r="BB33" s="406"/>
      <c r="BC33" s="406"/>
      <c r="BD33" s="170"/>
      <c r="BE33" s="406" t="s">
        <v>181</v>
      </c>
      <c r="BF33" s="406"/>
      <c r="BG33" s="406" t="s">
        <v>182</v>
      </c>
      <c r="BH33" s="406"/>
      <c r="BI33" s="406"/>
      <c r="BJ33" s="406"/>
      <c r="BK33" s="406"/>
      <c r="BL33" s="406"/>
      <c r="BM33" s="406"/>
      <c r="BN33" s="406"/>
      <c r="BO33" s="406"/>
      <c r="BP33" s="406"/>
      <c r="BQ33" s="406"/>
      <c r="BR33" s="406"/>
      <c r="BS33" s="406"/>
      <c r="BT33" s="406"/>
      <c r="BU33" s="406"/>
      <c r="BV33" s="170"/>
      <c r="BW33" s="441" t="s">
        <v>181</v>
      </c>
      <c r="BX33" s="441"/>
      <c r="BY33" s="406" t="s">
        <v>183</v>
      </c>
      <c r="BZ33" s="406"/>
      <c r="CA33" s="406"/>
      <c r="CB33" s="406"/>
      <c r="CC33" s="406"/>
      <c r="CD33" s="406"/>
      <c r="CE33" s="406"/>
      <c r="CF33" s="406"/>
      <c r="CG33" s="406"/>
      <c r="CH33" s="406"/>
      <c r="CI33" s="406"/>
      <c r="CJ33" s="406"/>
      <c r="CK33" s="406"/>
      <c r="CL33" s="406"/>
      <c r="CM33" s="406"/>
      <c r="CN33" s="169"/>
      <c r="CO33" s="441" t="s">
        <v>179</v>
      </c>
      <c r="CP33" s="441"/>
      <c r="CQ33" s="406" t="s">
        <v>184</v>
      </c>
      <c r="CR33" s="406"/>
      <c r="CS33" s="406"/>
      <c r="CT33" s="406"/>
      <c r="CU33" s="406"/>
      <c r="CV33" s="406"/>
      <c r="CW33" s="406"/>
      <c r="CX33" s="406"/>
      <c r="CY33" s="406"/>
      <c r="CZ33" s="406"/>
      <c r="DA33" s="406"/>
      <c r="DB33" s="406"/>
      <c r="DC33" s="406"/>
      <c r="DD33" s="406"/>
      <c r="DE33" s="406"/>
      <c r="DF33" s="169"/>
      <c r="DG33" s="406" t="s">
        <v>185</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4</v>
      </c>
      <c r="V34" s="598"/>
      <c r="W34" s="599" t="str">
        <f>IF('各会計、関係団体の財政状況及び健全化判断比率'!B28="","",'各会計、関係団体の財政状況及び健全化判断比率'!B28)</f>
        <v>国民健康保険事業特別会計</v>
      </c>
      <c r="X34" s="599"/>
      <c r="Y34" s="599"/>
      <c r="Z34" s="599"/>
      <c r="AA34" s="599"/>
      <c r="AB34" s="599"/>
      <c r="AC34" s="599"/>
      <c r="AD34" s="599"/>
      <c r="AE34" s="599"/>
      <c r="AF34" s="599"/>
      <c r="AG34" s="599"/>
      <c r="AH34" s="599"/>
      <c r="AI34" s="599"/>
      <c r="AJ34" s="599"/>
      <c r="AK34" s="599"/>
      <c r="AL34" s="167"/>
      <c r="AM34" s="598">
        <f>IF(AO34="","",MAX(C34:D43,U34:V43)+1)</f>
        <v>7</v>
      </c>
      <c r="AN34" s="598"/>
      <c r="AO34" s="599" t="str">
        <f>IF('各会計、関係団体の財政状況及び健全化判断比率'!B31="","",'各会計、関係団体の財政状況及び健全化判断比率'!B31)</f>
        <v>水道事業会計</v>
      </c>
      <c r="AP34" s="599"/>
      <c r="AQ34" s="599"/>
      <c r="AR34" s="599"/>
      <c r="AS34" s="599"/>
      <c r="AT34" s="599"/>
      <c r="AU34" s="599"/>
      <c r="AV34" s="599"/>
      <c r="AW34" s="599"/>
      <c r="AX34" s="599"/>
      <c r="AY34" s="599"/>
      <c r="AZ34" s="599"/>
      <c r="BA34" s="599"/>
      <c r="BB34" s="599"/>
      <c r="BC34" s="599"/>
      <c r="BD34" s="167"/>
      <c r="BE34" s="598">
        <f>IF(BG34="","",MAX(C34:D43,U34:V43,AM34:AN43)+1)</f>
        <v>8</v>
      </c>
      <c r="BF34" s="598"/>
      <c r="BG34" s="599" t="str">
        <f>IF('各会計、関係団体の財政状況及び健全化判断比率'!B32="","",'各会計、関係団体の財政状況及び健全化判断比率'!B32)</f>
        <v>農業集落排水事業特別会計</v>
      </c>
      <c r="BH34" s="599"/>
      <c r="BI34" s="599"/>
      <c r="BJ34" s="599"/>
      <c r="BK34" s="599"/>
      <c r="BL34" s="599"/>
      <c r="BM34" s="599"/>
      <c r="BN34" s="599"/>
      <c r="BO34" s="599"/>
      <c r="BP34" s="599"/>
      <c r="BQ34" s="599"/>
      <c r="BR34" s="599"/>
      <c r="BS34" s="599"/>
      <c r="BT34" s="599"/>
      <c r="BU34" s="599"/>
      <c r="BV34" s="167"/>
      <c r="BW34" s="598">
        <f>IF(BY34="","",MAX(C34:D43,U34:V43,AM34:AN43,BE34:BF43)+1)</f>
        <v>10</v>
      </c>
      <c r="BX34" s="598"/>
      <c r="BY34" s="599" t="str">
        <f>IF('各会計、関係団体の財政状況及び健全化判断比率'!B68="","",'各会計、関係団体の財政状況及び健全化判断比率'!B68)</f>
        <v>喜多方地方広域市町村圏組合</v>
      </c>
      <c r="BZ34" s="599"/>
      <c r="CA34" s="599"/>
      <c r="CB34" s="599"/>
      <c r="CC34" s="599"/>
      <c r="CD34" s="599"/>
      <c r="CE34" s="599"/>
      <c r="CF34" s="599"/>
      <c r="CG34" s="599"/>
      <c r="CH34" s="599"/>
      <c r="CI34" s="599"/>
      <c r="CJ34" s="599"/>
      <c r="CK34" s="599"/>
      <c r="CL34" s="599"/>
      <c r="CM34" s="599"/>
      <c r="CN34" s="167"/>
      <c r="CO34" s="598">
        <f>IF(CQ34="","",MAX(C34:D43,U34:V43,AM34:AN43,BE34:BF43,BW34:BX43)+1)</f>
        <v>20</v>
      </c>
      <c r="CP34" s="598"/>
      <c r="CQ34" s="599" t="str">
        <f>IF('各会計、関係団体の財政状況及び健全化判断比率'!BS7="","",'各会計、関係団体の財政状況及び健全化判断比率'!BS7)</f>
        <v>財団法人喜多方市体育協会</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f>IF(E35="","",C34+1)</f>
        <v>2</v>
      </c>
      <c r="D35" s="598"/>
      <c r="E35" s="599" t="str">
        <f>IF('各会計、関係団体の財政状況及び健全化判断比率'!B8="","",'各会計、関係団体の財政状況及び健全化判断比率'!B8)</f>
        <v>公有林整備事業特別会計</v>
      </c>
      <c r="F35" s="599"/>
      <c r="G35" s="599"/>
      <c r="H35" s="599"/>
      <c r="I35" s="599"/>
      <c r="J35" s="599"/>
      <c r="K35" s="599"/>
      <c r="L35" s="599"/>
      <c r="M35" s="599"/>
      <c r="N35" s="599"/>
      <c r="O35" s="599"/>
      <c r="P35" s="599"/>
      <c r="Q35" s="599"/>
      <c r="R35" s="599"/>
      <c r="S35" s="599"/>
      <c r="T35" s="167"/>
      <c r="U35" s="598">
        <f>IF(W35="","",U34+1)</f>
        <v>5</v>
      </c>
      <c r="V35" s="598"/>
      <c r="W35" s="599" t="str">
        <f>IF('各会計、関係団体の財政状況及び健全化判断比率'!B29="","",'各会計、関係団体の財政状況及び健全化判断比率'!B29)</f>
        <v>介護保険事業特別会計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9</v>
      </c>
      <c r="BF35" s="598"/>
      <c r="BG35" s="599" t="str">
        <f>IF('各会計、関係団体の財政状況及び健全化判断比率'!B33="","",'各会計、関係団体の財政状況及び健全化判断比率'!B33)</f>
        <v>下水道事業特別会計</v>
      </c>
      <c r="BH35" s="599"/>
      <c r="BI35" s="599"/>
      <c r="BJ35" s="599"/>
      <c r="BK35" s="599"/>
      <c r="BL35" s="599"/>
      <c r="BM35" s="599"/>
      <c r="BN35" s="599"/>
      <c r="BO35" s="599"/>
      <c r="BP35" s="599"/>
      <c r="BQ35" s="599"/>
      <c r="BR35" s="599"/>
      <c r="BS35" s="599"/>
      <c r="BT35" s="599"/>
      <c r="BU35" s="599"/>
      <c r="BV35" s="167"/>
      <c r="BW35" s="598">
        <f t="shared" ref="BW35:BW43" si="2">IF(BY35="","",BW34+1)</f>
        <v>11</v>
      </c>
      <c r="BX35" s="598"/>
      <c r="BY35" s="599" t="str">
        <f>IF('各会計、関係団体の財政状況及び健全化判断比率'!B69="","",'各会計、関係団体の財政状況及び健全化判断比率'!B69)</f>
        <v>●一般会計</v>
      </c>
      <c r="BZ35" s="599"/>
      <c r="CA35" s="599"/>
      <c r="CB35" s="599"/>
      <c r="CC35" s="599"/>
      <c r="CD35" s="599"/>
      <c r="CE35" s="599"/>
      <c r="CF35" s="599"/>
      <c r="CG35" s="599"/>
      <c r="CH35" s="599"/>
      <c r="CI35" s="599"/>
      <c r="CJ35" s="599"/>
      <c r="CK35" s="599"/>
      <c r="CL35" s="599"/>
      <c r="CM35" s="599"/>
      <c r="CN35" s="167"/>
      <c r="CO35" s="598">
        <f t="shared" ref="CO35:CO43" si="3">IF(CQ35="","",CO34+1)</f>
        <v>21</v>
      </c>
      <c r="CP35" s="598"/>
      <c r="CQ35" s="599" t="str">
        <f>IF('各会計、関係団体の財政状況及び健全化判断比率'!BS8="","",'各会計、関係団体の財政状況及び健全化判断比率'!BS8)</f>
        <v>喜多方市ふるさと振興株式会社</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f>IF(E36="","",C35+1)</f>
        <v>3</v>
      </c>
      <c r="D36" s="598"/>
      <c r="E36" s="599" t="str">
        <f>IF('各会計、関係団体の財政状況及び健全化判断比率'!B9="","",'各会計、関係団体の財政状況及び健全化判断比率'!B9)</f>
        <v>塩川駅西土地区画整理事業特別会計</v>
      </c>
      <c r="F36" s="599"/>
      <c r="G36" s="599"/>
      <c r="H36" s="599"/>
      <c r="I36" s="599"/>
      <c r="J36" s="599"/>
      <c r="K36" s="599"/>
      <c r="L36" s="599"/>
      <c r="M36" s="599"/>
      <c r="N36" s="599"/>
      <c r="O36" s="599"/>
      <c r="P36" s="599"/>
      <c r="Q36" s="599"/>
      <c r="R36" s="599"/>
      <c r="S36" s="599"/>
      <c r="T36" s="167"/>
      <c r="U36" s="598">
        <f t="shared" ref="U36:U43" si="4">IF(W36="","",U35+1)</f>
        <v>6</v>
      </c>
      <c r="V36" s="598"/>
      <c r="W36" s="599" t="str">
        <f>IF('各会計、関係団体の財政状況及び健全化判断比率'!B30="","",'各会計、関係団体の財政状況及び健全化判断比率'!B30)</f>
        <v>後期高齢者医療事業特別会計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12</v>
      </c>
      <c r="BX36" s="598"/>
      <c r="BY36" s="599" t="str">
        <f>IF('各会計、関係団体の財政状況及び健全化判断比率'!B70="","",'各会計、関係団体の財政状況及び健全化判断比率'!B70)</f>
        <v>●喜多方プラザ特別会計</v>
      </c>
      <c r="BZ36" s="599"/>
      <c r="CA36" s="599"/>
      <c r="CB36" s="599"/>
      <c r="CC36" s="599"/>
      <c r="CD36" s="599"/>
      <c r="CE36" s="599"/>
      <c r="CF36" s="599"/>
      <c r="CG36" s="599"/>
      <c r="CH36" s="599"/>
      <c r="CI36" s="599"/>
      <c r="CJ36" s="599"/>
      <c r="CK36" s="599"/>
      <c r="CL36" s="599"/>
      <c r="CM36" s="599"/>
      <c r="CN36" s="167"/>
      <c r="CO36" s="598">
        <f t="shared" si="3"/>
        <v>22</v>
      </c>
      <c r="CP36" s="598"/>
      <c r="CQ36" s="599" t="str">
        <f>IF('各会計、関係団体の財政状況及び健全化判断比率'!BS9="","",'各会計、関係団体の財政状況及び健全化判断比率'!BS9)</f>
        <v>喜多方地方土地開発公社</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13</v>
      </c>
      <c r="BX37" s="598"/>
      <c r="BY37" s="599" t="str">
        <f>IF('各会計、関係団体の財政状況及び健全化判断比率'!B71="","",'各会計、関係団体の財政状況及び健全化判断比率'!B71)</f>
        <v>●ふるさと市町村圏事業特別会計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14</v>
      </c>
      <c r="BX38" s="598"/>
      <c r="BY38" s="599" t="str">
        <f>IF('各会計、関係団体の財政状況及び健全化判断比率'!B72="","",'各会計、関係団体の財政状況及び健全化判断比率'!B72)</f>
        <v>●介護保険事業特別会計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15</v>
      </c>
      <c r="BX39" s="598"/>
      <c r="BY39" s="599" t="str">
        <f>IF('各会計、関係団体の財政状況及び健全化判断比率'!B73="","",'各会計、関係団体の財政状況及び健全化判断比率'!B73)</f>
        <v>福島県市町村総合事務組合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16</v>
      </c>
      <c r="BX40" s="598"/>
      <c r="BY40" s="599" t="str">
        <f>IF('各会計、関係団体の財政状況及び健全化判断比率'!B74="","",'各会計、関係団体の財政状況及び健全化判断比率'!B74)</f>
        <v>●一般会計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17</v>
      </c>
      <c r="BX41" s="598"/>
      <c r="BY41" s="599" t="str">
        <f>IF('各会計、関係団体の財政状況及び健全化判断比率'!B75="","",'各会計、関係団体の財政状況及び健全化判断比率'!B75)</f>
        <v>●消防補償等特別会計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18</v>
      </c>
      <c r="BX42" s="598"/>
      <c r="BY42" s="599" t="str">
        <f>IF('各会計、関係団体の財政状況及び健全化判断比率'!B76="","",'各会計、関係団体の財政状況及び健全化判断比率'!B76)</f>
        <v>●消防賞じゅつ金特別会計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19</v>
      </c>
      <c r="BX43" s="598"/>
      <c r="BY43" s="599" t="str">
        <f>IF('各会計、関係団体の財政状況及び健全化判断比率'!B77="","",'各会計、関係団体の財政状況及び健全化判断比率'!B77)</f>
        <v>●非常勤職員公務災害補償特別会計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190</v>
      </c>
    </row>
    <row r="50" spans="5:5">
      <c r="E50" s="141" t="s">
        <v>191</v>
      </c>
    </row>
    <row r="51" spans="5:5">
      <c r="E51" s="141" t="s">
        <v>192</v>
      </c>
    </row>
    <row r="52" spans="5:5">
      <c r="E52" s="141" t="s">
        <v>193</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84" t="s">
        <v>526</v>
      </c>
      <c r="D34" s="1184"/>
      <c r="E34" s="1185"/>
      <c r="F34" s="32">
        <v>2.57</v>
      </c>
      <c r="G34" s="33">
        <v>3.68</v>
      </c>
      <c r="H34" s="33">
        <v>4.13</v>
      </c>
      <c r="I34" s="33">
        <v>4.12</v>
      </c>
      <c r="J34" s="34">
        <v>4.43</v>
      </c>
      <c r="K34" s="22"/>
      <c r="L34" s="22"/>
      <c r="M34" s="22"/>
      <c r="N34" s="22"/>
      <c r="O34" s="22"/>
      <c r="P34" s="22"/>
    </row>
    <row r="35" spans="1:16" ht="39" customHeight="1">
      <c r="A35" s="22"/>
      <c r="B35" s="35"/>
      <c r="C35" s="1178" t="s">
        <v>527</v>
      </c>
      <c r="D35" s="1179"/>
      <c r="E35" s="1180"/>
      <c r="F35" s="36">
        <v>7.51</v>
      </c>
      <c r="G35" s="37">
        <v>4.9400000000000004</v>
      </c>
      <c r="H35" s="37">
        <v>3.23</v>
      </c>
      <c r="I35" s="37">
        <v>3.08</v>
      </c>
      <c r="J35" s="38">
        <v>3.32</v>
      </c>
      <c r="K35" s="22"/>
      <c r="L35" s="22"/>
      <c r="M35" s="22"/>
      <c r="N35" s="22"/>
      <c r="O35" s="22"/>
      <c r="P35" s="22"/>
    </row>
    <row r="36" spans="1:16" ht="39" customHeight="1">
      <c r="A36" s="22"/>
      <c r="B36" s="35"/>
      <c r="C36" s="1178" t="s">
        <v>528</v>
      </c>
      <c r="D36" s="1179"/>
      <c r="E36" s="1180"/>
      <c r="F36" s="36">
        <v>8.4499999999999993</v>
      </c>
      <c r="G36" s="37">
        <v>6.34</v>
      </c>
      <c r="H36" s="37">
        <v>3.27</v>
      </c>
      <c r="I36" s="37">
        <v>3.25</v>
      </c>
      <c r="J36" s="38">
        <v>2.7</v>
      </c>
      <c r="K36" s="22"/>
      <c r="L36" s="22"/>
      <c r="M36" s="22"/>
      <c r="N36" s="22"/>
      <c r="O36" s="22"/>
      <c r="P36" s="22"/>
    </row>
    <row r="37" spans="1:16" ht="39" customHeight="1">
      <c r="A37" s="22"/>
      <c r="B37" s="35"/>
      <c r="C37" s="1178" t="s">
        <v>529</v>
      </c>
      <c r="D37" s="1179"/>
      <c r="E37" s="1180"/>
      <c r="F37" s="36">
        <v>0.76</v>
      </c>
      <c r="G37" s="37">
        <v>0.62</v>
      </c>
      <c r="H37" s="37">
        <v>0.72</v>
      </c>
      <c r="I37" s="37">
        <v>0.72</v>
      </c>
      <c r="J37" s="38">
        <v>0.79</v>
      </c>
      <c r="K37" s="22"/>
      <c r="L37" s="22"/>
      <c r="M37" s="22"/>
      <c r="N37" s="22"/>
      <c r="O37" s="22"/>
      <c r="P37" s="22"/>
    </row>
    <row r="38" spans="1:16" ht="39" customHeight="1">
      <c r="A38" s="22"/>
      <c r="B38" s="35"/>
      <c r="C38" s="1178" t="s">
        <v>530</v>
      </c>
      <c r="D38" s="1179"/>
      <c r="E38" s="1180"/>
      <c r="F38" s="36">
        <v>0</v>
      </c>
      <c r="G38" s="37">
        <v>0</v>
      </c>
      <c r="H38" s="37">
        <v>0</v>
      </c>
      <c r="I38" s="37">
        <v>0</v>
      </c>
      <c r="J38" s="38">
        <v>0.05</v>
      </c>
      <c r="K38" s="22"/>
      <c r="L38" s="22"/>
      <c r="M38" s="22"/>
      <c r="N38" s="22"/>
      <c r="O38" s="22"/>
      <c r="P38" s="22"/>
    </row>
    <row r="39" spans="1:16" ht="39" customHeight="1">
      <c r="A39" s="22"/>
      <c r="B39" s="35"/>
      <c r="C39" s="1178" t="s">
        <v>531</v>
      </c>
      <c r="D39" s="1179"/>
      <c r="E39" s="1180"/>
      <c r="F39" s="36">
        <v>0</v>
      </c>
      <c r="G39" s="37">
        <v>0</v>
      </c>
      <c r="H39" s="37">
        <v>0</v>
      </c>
      <c r="I39" s="37">
        <v>0.01</v>
      </c>
      <c r="J39" s="38">
        <v>0</v>
      </c>
      <c r="K39" s="22"/>
      <c r="L39" s="22"/>
      <c r="M39" s="22"/>
      <c r="N39" s="22"/>
      <c r="O39" s="22"/>
      <c r="P39" s="22"/>
    </row>
    <row r="40" spans="1:16" ht="39" customHeight="1">
      <c r="A40" s="22"/>
      <c r="B40" s="35"/>
      <c r="C40" s="1178" t="s">
        <v>532</v>
      </c>
      <c r="D40" s="1179"/>
      <c r="E40" s="1180"/>
      <c r="F40" s="36">
        <v>0</v>
      </c>
      <c r="G40" s="37">
        <v>0</v>
      </c>
      <c r="H40" s="37">
        <v>0</v>
      </c>
      <c r="I40" s="37">
        <v>0</v>
      </c>
      <c r="J40" s="38">
        <v>0</v>
      </c>
      <c r="K40" s="22"/>
      <c r="L40" s="22"/>
      <c r="M40" s="22"/>
      <c r="N40" s="22"/>
      <c r="O40" s="22"/>
      <c r="P40" s="22"/>
    </row>
    <row r="41" spans="1:16" ht="39" customHeight="1">
      <c r="A41" s="22"/>
      <c r="B41" s="35"/>
      <c r="C41" s="1178" t="s">
        <v>533</v>
      </c>
      <c r="D41" s="1179"/>
      <c r="E41" s="1180"/>
      <c r="F41" s="36">
        <v>0</v>
      </c>
      <c r="G41" s="37">
        <v>0</v>
      </c>
      <c r="H41" s="37">
        <v>0</v>
      </c>
      <c r="I41" s="37">
        <v>0</v>
      </c>
      <c r="J41" s="38">
        <v>0</v>
      </c>
      <c r="K41" s="22"/>
      <c r="L41" s="22"/>
      <c r="M41" s="22"/>
      <c r="N41" s="22"/>
      <c r="O41" s="22"/>
      <c r="P41" s="22"/>
    </row>
    <row r="42" spans="1:16" ht="39" customHeight="1">
      <c r="A42" s="22"/>
      <c r="B42" s="39"/>
      <c r="C42" s="1178" t="s">
        <v>534</v>
      </c>
      <c r="D42" s="1179"/>
      <c r="E42" s="1180"/>
      <c r="F42" s="36" t="s">
        <v>479</v>
      </c>
      <c r="G42" s="37" t="s">
        <v>479</v>
      </c>
      <c r="H42" s="37" t="s">
        <v>479</v>
      </c>
      <c r="I42" s="37" t="s">
        <v>479</v>
      </c>
      <c r="J42" s="38" t="s">
        <v>479</v>
      </c>
      <c r="K42" s="22"/>
      <c r="L42" s="22"/>
      <c r="M42" s="22"/>
      <c r="N42" s="22"/>
      <c r="O42" s="22"/>
      <c r="P42" s="22"/>
    </row>
    <row r="43" spans="1:16" ht="39" customHeight="1" thickBot="1">
      <c r="A43" s="22"/>
      <c r="B43" s="40"/>
      <c r="C43" s="1181" t="s">
        <v>535</v>
      </c>
      <c r="D43" s="1182"/>
      <c r="E43" s="1183"/>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94" t="s">
        <v>11</v>
      </c>
      <c r="C45" s="1195"/>
      <c r="D45" s="58"/>
      <c r="E45" s="1200" t="s">
        <v>12</v>
      </c>
      <c r="F45" s="1200"/>
      <c r="G45" s="1200"/>
      <c r="H45" s="1200"/>
      <c r="I45" s="1200"/>
      <c r="J45" s="1201"/>
      <c r="K45" s="59">
        <v>2569</v>
      </c>
      <c r="L45" s="60">
        <v>2539</v>
      </c>
      <c r="M45" s="60">
        <v>2496</v>
      </c>
      <c r="N45" s="60">
        <v>2349</v>
      </c>
      <c r="O45" s="61">
        <v>2335</v>
      </c>
      <c r="P45" s="48"/>
      <c r="Q45" s="48"/>
      <c r="R45" s="48"/>
      <c r="S45" s="48"/>
      <c r="T45" s="48"/>
      <c r="U45" s="48"/>
    </row>
    <row r="46" spans="1:21" ht="30.75" customHeight="1">
      <c r="A46" s="48"/>
      <c r="B46" s="1196"/>
      <c r="C46" s="1197"/>
      <c r="D46" s="62"/>
      <c r="E46" s="1188" t="s">
        <v>13</v>
      </c>
      <c r="F46" s="1188"/>
      <c r="G46" s="1188"/>
      <c r="H46" s="1188"/>
      <c r="I46" s="1188"/>
      <c r="J46" s="1189"/>
      <c r="K46" s="63" t="s">
        <v>479</v>
      </c>
      <c r="L46" s="64" t="s">
        <v>479</v>
      </c>
      <c r="M46" s="64" t="s">
        <v>479</v>
      </c>
      <c r="N46" s="64" t="s">
        <v>479</v>
      </c>
      <c r="O46" s="65" t="s">
        <v>479</v>
      </c>
      <c r="P46" s="48"/>
      <c r="Q46" s="48"/>
      <c r="R46" s="48"/>
      <c r="S46" s="48"/>
      <c r="T46" s="48"/>
      <c r="U46" s="48"/>
    </row>
    <row r="47" spans="1:21" ht="30.75" customHeight="1">
      <c r="A47" s="48"/>
      <c r="B47" s="1196"/>
      <c r="C47" s="1197"/>
      <c r="D47" s="62"/>
      <c r="E47" s="1188" t="s">
        <v>14</v>
      </c>
      <c r="F47" s="1188"/>
      <c r="G47" s="1188"/>
      <c r="H47" s="1188"/>
      <c r="I47" s="1188"/>
      <c r="J47" s="1189"/>
      <c r="K47" s="63" t="s">
        <v>479</v>
      </c>
      <c r="L47" s="64" t="s">
        <v>479</v>
      </c>
      <c r="M47" s="64" t="s">
        <v>479</v>
      </c>
      <c r="N47" s="64" t="s">
        <v>479</v>
      </c>
      <c r="O47" s="65" t="s">
        <v>479</v>
      </c>
      <c r="P47" s="48"/>
      <c r="Q47" s="48"/>
      <c r="R47" s="48"/>
      <c r="S47" s="48"/>
      <c r="T47" s="48"/>
      <c r="U47" s="48"/>
    </row>
    <row r="48" spans="1:21" ht="30.75" customHeight="1">
      <c r="A48" s="48"/>
      <c r="B48" s="1196"/>
      <c r="C48" s="1197"/>
      <c r="D48" s="62"/>
      <c r="E48" s="1188" t="s">
        <v>15</v>
      </c>
      <c r="F48" s="1188"/>
      <c r="G48" s="1188"/>
      <c r="H48" s="1188"/>
      <c r="I48" s="1188"/>
      <c r="J48" s="1189"/>
      <c r="K48" s="63">
        <v>878</v>
      </c>
      <c r="L48" s="64">
        <v>896</v>
      </c>
      <c r="M48" s="64">
        <v>821</v>
      </c>
      <c r="N48" s="64">
        <v>827</v>
      </c>
      <c r="O48" s="65">
        <v>817</v>
      </c>
      <c r="P48" s="48"/>
      <c r="Q48" s="48"/>
      <c r="R48" s="48"/>
      <c r="S48" s="48"/>
      <c r="T48" s="48"/>
      <c r="U48" s="48"/>
    </row>
    <row r="49" spans="1:21" ht="30.75" customHeight="1">
      <c r="A49" s="48"/>
      <c r="B49" s="1196"/>
      <c r="C49" s="1197"/>
      <c r="D49" s="62"/>
      <c r="E49" s="1188" t="s">
        <v>16</v>
      </c>
      <c r="F49" s="1188"/>
      <c r="G49" s="1188"/>
      <c r="H49" s="1188"/>
      <c r="I49" s="1188"/>
      <c r="J49" s="1189"/>
      <c r="K49" s="63">
        <v>199</v>
      </c>
      <c r="L49" s="64">
        <v>186</v>
      </c>
      <c r="M49" s="64">
        <v>175</v>
      </c>
      <c r="N49" s="64">
        <v>178</v>
      </c>
      <c r="O49" s="65">
        <v>159</v>
      </c>
      <c r="P49" s="48"/>
      <c r="Q49" s="48"/>
      <c r="R49" s="48"/>
      <c r="S49" s="48"/>
      <c r="T49" s="48"/>
      <c r="U49" s="48"/>
    </row>
    <row r="50" spans="1:21" ht="30.75" customHeight="1">
      <c r="A50" s="48"/>
      <c r="B50" s="1196"/>
      <c r="C50" s="1197"/>
      <c r="D50" s="62"/>
      <c r="E50" s="1188" t="s">
        <v>17</v>
      </c>
      <c r="F50" s="1188"/>
      <c r="G50" s="1188"/>
      <c r="H50" s="1188"/>
      <c r="I50" s="1188"/>
      <c r="J50" s="1189"/>
      <c r="K50" s="63">
        <v>552</v>
      </c>
      <c r="L50" s="64">
        <v>893</v>
      </c>
      <c r="M50" s="64">
        <v>268</v>
      </c>
      <c r="N50" s="64">
        <v>181</v>
      </c>
      <c r="O50" s="65">
        <v>106</v>
      </c>
      <c r="P50" s="48"/>
      <c r="Q50" s="48"/>
      <c r="R50" s="48"/>
      <c r="S50" s="48"/>
      <c r="T50" s="48"/>
      <c r="U50" s="48"/>
    </row>
    <row r="51" spans="1:21" ht="30.75" customHeight="1">
      <c r="A51" s="48"/>
      <c r="B51" s="1198"/>
      <c r="C51" s="1199"/>
      <c r="D51" s="66"/>
      <c r="E51" s="1188" t="s">
        <v>18</v>
      </c>
      <c r="F51" s="1188"/>
      <c r="G51" s="1188"/>
      <c r="H51" s="1188"/>
      <c r="I51" s="1188"/>
      <c r="J51" s="1189"/>
      <c r="K51" s="63">
        <v>1</v>
      </c>
      <c r="L51" s="64">
        <v>0</v>
      </c>
      <c r="M51" s="64">
        <v>0</v>
      </c>
      <c r="N51" s="64">
        <v>0</v>
      </c>
      <c r="O51" s="65">
        <v>0</v>
      </c>
      <c r="P51" s="48"/>
      <c r="Q51" s="48"/>
      <c r="R51" s="48"/>
      <c r="S51" s="48"/>
      <c r="T51" s="48"/>
      <c r="U51" s="48"/>
    </row>
    <row r="52" spans="1:21" ht="30.75" customHeight="1">
      <c r="A52" s="48"/>
      <c r="B52" s="1186" t="s">
        <v>19</v>
      </c>
      <c r="C52" s="1187"/>
      <c r="D52" s="66"/>
      <c r="E52" s="1188" t="s">
        <v>20</v>
      </c>
      <c r="F52" s="1188"/>
      <c r="G52" s="1188"/>
      <c r="H52" s="1188"/>
      <c r="I52" s="1188"/>
      <c r="J52" s="1189"/>
      <c r="K52" s="63">
        <v>2334</v>
      </c>
      <c r="L52" s="64">
        <v>2310</v>
      </c>
      <c r="M52" s="64">
        <v>2378</v>
      </c>
      <c r="N52" s="64">
        <v>2293</v>
      </c>
      <c r="O52" s="65">
        <v>2296</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1865</v>
      </c>
      <c r="L53" s="69">
        <v>2204</v>
      </c>
      <c r="M53" s="69">
        <v>1382</v>
      </c>
      <c r="N53" s="69">
        <v>1242</v>
      </c>
      <c r="O53" s="70">
        <v>1121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202" t="s">
        <v>24</v>
      </c>
      <c r="C41" s="1203"/>
      <c r="D41" s="81"/>
      <c r="E41" s="1208" t="s">
        <v>25</v>
      </c>
      <c r="F41" s="1208"/>
      <c r="G41" s="1208"/>
      <c r="H41" s="1209"/>
      <c r="I41" s="82">
        <v>23756</v>
      </c>
      <c r="J41" s="83">
        <v>23990</v>
      </c>
      <c r="K41" s="83">
        <v>25332</v>
      </c>
      <c r="L41" s="83">
        <v>25380</v>
      </c>
      <c r="M41" s="84">
        <v>25496</v>
      </c>
    </row>
    <row r="42" spans="2:13" ht="27.75" customHeight="1">
      <c r="B42" s="1204"/>
      <c r="C42" s="1205"/>
      <c r="D42" s="85"/>
      <c r="E42" s="1210" t="s">
        <v>26</v>
      </c>
      <c r="F42" s="1210"/>
      <c r="G42" s="1210"/>
      <c r="H42" s="1211"/>
      <c r="I42" s="86">
        <v>1289</v>
      </c>
      <c r="J42" s="87">
        <v>569</v>
      </c>
      <c r="K42" s="87">
        <v>327</v>
      </c>
      <c r="L42" s="87">
        <v>167</v>
      </c>
      <c r="M42" s="88">
        <v>77</v>
      </c>
    </row>
    <row r="43" spans="2:13" ht="27.75" customHeight="1">
      <c r="B43" s="1204"/>
      <c r="C43" s="1205"/>
      <c r="D43" s="85"/>
      <c r="E43" s="1210" t="s">
        <v>27</v>
      </c>
      <c r="F43" s="1210"/>
      <c r="G43" s="1210"/>
      <c r="H43" s="1211"/>
      <c r="I43" s="86">
        <v>11267</v>
      </c>
      <c r="J43" s="87">
        <v>11248</v>
      </c>
      <c r="K43" s="87">
        <v>9643</v>
      </c>
      <c r="L43" s="87">
        <v>9291</v>
      </c>
      <c r="M43" s="88">
        <v>9001</v>
      </c>
    </row>
    <row r="44" spans="2:13" ht="27.75" customHeight="1">
      <c r="B44" s="1204"/>
      <c r="C44" s="1205"/>
      <c r="D44" s="85"/>
      <c r="E44" s="1210" t="s">
        <v>28</v>
      </c>
      <c r="F44" s="1210"/>
      <c r="G44" s="1210"/>
      <c r="H44" s="1211"/>
      <c r="I44" s="86">
        <v>902</v>
      </c>
      <c r="J44" s="87">
        <v>786</v>
      </c>
      <c r="K44" s="87">
        <v>772</v>
      </c>
      <c r="L44" s="87">
        <v>1239</v>
      </c>
      <c r="M44" s="88">
        <v>1331</v>
      </c>
    </row>
    <row r="45" spans="2:13" ht="27.75" customHeight="1">
      <c r="B45" s="1204"/>
      <c r="C45" s="1205"/>
      <c r="D45" s="85"/>
      <c r="E45" s="1210" t="s">
        <v>29</v>
      </c>
      <c r="F45" s="1210"/>
      <c r="G45" s="1210"/>
      <c r="H45" s="1211"/>
      <c r="I45" s="86">
        <v>5946</v>
      </c>
      <c r="J45" s="87">
        <v>5191</v>
      </c>
      <c r="K45" s="87">
        <v>4953</v>
      </c>
      <c r="L45" s="87">
        <v>4848</v>
      </c>
      <c r="M45" s="88">
        <v>4538</v>
      </c>
    </row>
    <row r="46" spans="2:13" ht="27.75" customHeight="1">
      <c r="B46" s="1204"/>
      <c r="C46" s="1205"/>
      <c r="D46" s="89"/>
      <c r="E46" s="1210" t="s">
        <v>30</v>
      </c>
      <c r="F46" s="1210"/>
      <c r="G46" s="1210"/>
      <c r="H46" s="1211"/>
      <c r="I46" s="86">
        <v>70</v>
      </c>
      <c r="J46" s="87">
        <v>55</v>
      </c>
      <c r="K46" s="87">
        <v>40</v>
      </c>
      <c r="L46" s="87">
        <v>25</v>
      </c>
      <c r="M46" s="88">
        <v>10</v>
      </c>
    </row>
    <row r="47" spans="2:13" ht="27.75" customHeight="1">
      <c r="B47" s="1204"/>
      <c r="C47" s="1205"/>
      <c r="D47" s="90"/>
      <c r="E47" s="1212" t="s">
        <v>31</v>
      </c>
      <c r="F47" s="1213"/>
      <c r="G47" s="1213"/>
      <c r="H47" s="1214"/>
      <c r="I47" s="86" t="s">
        <v>479</v>
      </c>
      <c r="J47" s="87" t="s">
        <v>479</v>
      </c>
      <c r="K47" s="87" t="s">
        <v>479</v>
      </c>
      <c r="L47" s="87" t="s">
        <v>479</v>
      </c>
      <c r="M47" s="88" t="s">
        <v>479</v>
      </c>
    </row>
    <row r="48" spans="2:13" ht="27.75" customHeight="1">
      <c r="B48" s="1204"/>
      <c r="C48" s="1205"/>
      <c r="D48" s="85"/>
      <c r="E48" s="1210" t="s">
        <v>32</v>
      </c>
      <c r="F48" s="1210"/>
      <c r="G48" s="1210"/>
      <c r="H48" s="1211"/>
      <c r="I48" s="86" t="s">
        <v>479</v>
      </c>
      <c r="J48" s="87" t="s">
        <v>479</v>
      </c>
      <c r="K48" s="87" t="s">
        <v>479</v>
      </c>
      <c r="L48" s="87" t="s">
        <v>479</v>
      </c>
      <c r="M48" s="88" t="s">
        <v>479</v>
      </c>
    </row>
    <row r="49" spans="2:13" ht="27.75" customHeight="1">
      <c r="B49" s="1206"/>
      <c r="C49" s="1207"/>
      <c r="D49" s="85"/>
      <c r="E49" s="1210" t="s">
        <v>33</v>
      </c>
      <c r="F49" s="1210"/>
      <c r="G49" s="1210"/>
      <c r="H49" s="1211"/>
      <c r="I49" s="86" t="s">
        <v>479</v>
      </c>
      <c r="J49" s="87" t="s">
        <v>479</v>
      </c>
      <c r="K49" s="87" t="s">
        <v>479</v>
      </c>
      <c r="L49" s="87" t="s">
        <v>479</v>
      </c>
      <c r="M49" s="88" t="s">
        <v>479</v>
      </c>
    </row>
    <row r="50" spans="2:13" ht="27.75" customHeight="1">
      <c r="B50" s="1215" t="s">
        <v>34</v>
      </c>
      <c r="C50" s="1216"/>
      <c r="D50" s="91"/>
      <c r="E50" s="1210" t="s">
        <v>35</v>
      </c>
      <c r="F50" s="1210"/>
      <c r="G50" s="1210"/>
      <c r="H50" s="1211"/>
      <c r="I50" s="86">
        <v>5903</v>
      </c>
      <c r="J50" s="87">
        <v>6601</v>
      </c>
      <c r="K50" s="87">
        <v>7457</v>
      </c>
      <c r="L50" s="87">
        <v>8479</v>
      </c>
      <c r="M50" s="88">
        <v>8433</v>
      </c>
    </row>
    <row r="51" spans="2:13" ht="27.75" customHeight="1">
      <c r="B51" s="1204"/>
      <c r="C51" s="1205"/>
      <c r="D51" s="85"/>
      <c r="E51" s="1210" t="s">
        <v>36</v>
      </c>
      <c r="F51" s="1210"/>
      <c r="G51" s="1210"/>
      <c r="H51" s="1211"/>
      <c r="I51" s="86">
        <v>588</v>
      </c>
      <c r="J51" s="87">
        <v>489</v>
      </c>
      <c r="K51" s="87">
        <v>414</v>
      </c>
      <c r="L51" s="87">
        <v>343</v>
      </c>
      <c r="M51" s="88">
        <v>267</v>
      </c>
    </row>
    <row r="52" spans="2:13" ht="27.75" customHeight="1">
      <c r="B52" s="1206"/>
      <c r="C52" s="1207"/>
      <c r="D52" s="85"/>
      <c r="E52" s="1210" t="s">
        <v>37</v>
      </c>
      <c r="F52" s="1210"/>
      <c r="G52" s="1210"/>
      <c r="H52" s="1211"/>
      <c r="I52" s="86">
        <v>24459</v>
      </c>
      <c r="J52" s="87">
        <v>25132</v>
      </c>
      <c r="K52" s="87">
        <v>25398</v>
      </c>
      <c r="L52" s="87">
        <v>25776</v>
      </c>
      <c r="M52" s="88">
        <v>25483</v>
      </c>
    </row>
    <row r="53" spans="2:13" ht="27.75" customHeight="1" thickBot="1">
      <c r="B53" s="1217" t="s">
        <v>21</v>
      </c>
      <c r="C53" s="1218"/>
      <c r="D53" s="92"/>
      <c r="E53" s="1219" t="s">
        <v>38</v>
      </c>
      <c r="F53" s="1219"/>
      <c r="G53" s="1219"/>
      <c r="H53" s="1220"/>
      <c r="I53" s="93">
        <v>12280</v>
      </c>
      <c r="J53" s="94">
        <v>9617</v>
      </c>
      <c r="K53" s="94">
        <v>7799</v>
      </c>
      <c r="L53" s="94">
        <v>6352</v>
      </c>
      <c r="M53" s="95">
        <v>6271</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557</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557</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558</v>
      </c>
      <c r="C41" s="248"/>
      <c r="D41" s="248"/>
      <c r="E41" s="248"/>
      <c r="F41" s="248"/>
      <c r="G41" s="248"/>
      <c r="H41" s="248"/>
      <c r="I41" s="248"/>
      <c r="J41" s="248"/>
      <c r="K41" s="248"/>
      <c r="L41" s="248"/>
      <c r="M41" s="248"/>
      <c r="N41" s="248"/>
      <c r="O41" s="248"/>
      <c r="P41" s="249"/>
    </row>
    <row r="42" spans="2:17">
      <c r="B42" s="250"/>
      <c r="C42" s="246"/>
      <c r="D42" s="246"/>
      <c r="E42" s="246"/>
      <c r="F42" s="246"/>
      <c r="G42" s="353" t="s">
        <v>559</v>
      </c>
      <c r="I42" s="354"/>
      <c r="J42" s="354"/>
      <c r="K42" s="354"/>
      <c r="L42" s="246"/>
      <c r="M42" s="246"/>
      <c r="N42" s="246"/>
      <c r="O42" s="246"/>
    </row>
    <row r="43" spans="2:17">
      <c r="B43" s="250"/>
      <c r="C43" s="246"/>
      <c r="D43" s="246"/>
      <c r="E43" s="246"/>
      <c r="F43" s="246"/>
      <c r="G43" s="1235"/>
      <c r="H43" s="1236"/>
      <c r="I43" s="1236"/>
      <c r="J43" s="1236"/>
      <c r="K43" s="1236"/>
      <c r="L43" s="1236"/>
      <c r="M43" s="1236"/>
      <c r="N43" s="1236"/>
      <c r="O43" s="1237"/>
    </row>
    <row r="44" spans="2:17">
      <c r="B44" s="250"/>
      <c r="C44" s="246"/>
      <c r="D44" s="246"/>
      <c r="E44" s="246"/>
      <c r="F44" s="246"/>
      <c r="G44" s="1238"/>
      <c r="H44" s="1239"/>
      <c r="I44" s="1239"/>
      <c r="J44" s="1239"/>
      <c r="K44" s="1239"/>
      <c r="L44" s="1239"/>
      <c r="M44" s="1239"/>
      <c r="N44" s="1239"/>
      <c r="O44" s="1240"/>
    </row>
    <row r="45" spans="2:17">
      <c r="B45" s="250"/>
      <c r="C45" s="246"/>
      <c r="D45" s="246"/>
      <c r="E45" s="246"/>
      <c r="F45" s="246"/>
      <c r="G45" s="1238"/>
      <c r="H45" s="1239"/>
      <c r="I45" s="1239"/>
      <c r="J45" s="1239"/>
      <c r="K45" s="1239"/>
      <c r="L45" s="1239"/>
      <c r="M45" s="1239"/>
      <c r="N45" s="1239"/>
      <c r="O45" s="1240"/>
    </row>
    <row r="46" spans="2:17">
      <c r="B46" s="250"/>
      <c r="C46" s="246"/>
      <c r="D46" s="246"/>
      <c r="E46" s="246"/>
      <c r="F46" s="246"/>
      <c r="G46" s="1238"/>
      <c r="H46" s="1239"/>
      <c r="I46" s="1239"/>
      <c r="J46" s="1239"/>
      <c r="K46" s="1239"/>
      <c r="L46" s="1239"/>
      <c r="M46" s="1239"/>
      <c r="N46" s="1239"/>
      <c r="O46" s="1240"/>
    </row>
    <row r="47" spans="2:17">
      <c r="B47" s="250"/>
      <c r="C47" s="246"/>
      <c r="D47" s="246"/>
      <c r="E47" s="246"/>
      <c r="F47" s="246"/>
      <c r="G47" s="1241"/>
      <c r="H47" s="1242"/>
      <c r="I47" s="1242"/>
      <c r="J47" s="1242"/>
      <c r="K47" s="1242"/>
      <c r="L47" s="1242"/>
      <c r="M47" s="1242"/>
      <c r="N47" s="1242"/>
      <c r="O47" s="1243"/>
    </row>
    <row r="48" spans="2:17">
      <c r="B48" s="250"/>
      <c r="C48" s="246"/>
      <c r="D48" s="246"/>
      <c r="E48" s="246"/>
      <c r="F48" s="246"/>
      <c r="G48" s="246"/>
      <c r="H48" s="355"/>
      <c r="I48" s="355"/>
      <c r="J48" s="355"/>
    </row>
    <row r="49" spans="1:17">
      <c r="B49" s="250"/>
      <c r="C49" s="246"/>
      <c r="D49" s="246"/>
      <c r="E49" s="246"/>
      <c r="F49" s="246"/>
      <c r="G49" s="245" t="s">
        <v>560</v>
      </c>
    </row>
    <row r="50" spans="1:17">
      <c r="B50" s="250"/>
      <c r="C50" s="246"/>
      <c r="D50" s="246"/>
      <c r="E50" s="246"/>
      <c r="F50" s="246"/>
      <c r="G50" s="1244"/>
      <c r="H50" s="1245"/>
      <c r="I50" s="1245"/>
      <c r="J50" s="1246"/>
      <c r="K50" s="356" t="s">
        <v>518</v>
      </c>
      <c r="L50" s="356" t="s">
        <v>519</v>
      </c>
      <c r="M50" s="356" t="s">
        <v>520</v>
      </c>
      <c r="N50" s="356" t="s">
        <v>521</v>
      </c>
      <c r="O50" s="356" t="s">
        <v>522</v>
      </c>
    </row>
    <row r="51" spans="1:17">
      <c r="B51" s="250"/>
      <c r="C51" s="246"/>
      <c r="D51" s="246"/>
      <c r="E51" s="246"/>
      <c r="F51" s="246"/>
      <c r="G51" s="1247" t="s">
        <v>561</v>
      </c>
      <c r="H51" s="1248"/>
      <c r="I51" s="1253" t="s">
        <v>562</v>
      </c>
      <c r="J51" s="1253"/>
      <c r="K51" s="1255"/>
      <c r="L51" s="1255"/>
      <c r="M51" s="1255"/>
      <c r="N51" s="1255"/>
      <c r="O51" s="1255"/>
    </row>
    <row r="52" spans="1:17">
      <c r="B52" s="250"/>
      <c r="C52" s="246"/>
      <c r="D52" s="246"/>
      <c r="E52" s="246"/>
      <c r="F52" s="246"/>
      <c r="G52" s="1249"/>
      <c r="H52" s="1250"/>
      <c r="I52" s="1254"/>
      <c r="J52" s="1254"/>
      <c r="K52" s="1221"/>
      <c r="L52" s="1221"/>
      <c r="M52" s="1221"/>
      <c r="N52" s="1221"/>
      <c r="O52" s="1221"/>
    </row>
    <row r="53" spans="1:17">
      <c r="A53" s="357"/>
      <c r="B53" s="250"/>
      <c r="C53" s="246"/>
      <c r="D53" s="246"/>
      <c r="E53" s="246"/>
      <c r="F53" s="246"/>
      <c r="G53" s="1249"/>
      <c r="H53" s="1250"/>
      <c r="I53" s="1233" t="s">
        <v>563</v>
      </c>
      <c r="J53" s="1233"/>
      <c r="K53" s="1256"/>
      <c r="L53" s="1256"/>
      <c r="M53" s="1256"/>
      <c r="N53" s="1256"/>
      <c r="O53" s="1256"/>
    </row>
    <row r="54" spans="1:17">
      <c r="A54" s="357"/>
      <c r="B54" s="250"/>
      <c r="C54" s="246"/>
      <c r="D54" s="246"/>
      <c r="E54" s="246"/>
      <c r="F54" s="246"/>
      <c r="G54" s="1251"/>
      <c r="H54" s="1252"/>
      <c r="I54" s="1233"/>
      <c r="J54" s="1233"/>
      <c r="K54" s="1226"/>
      <c r="L54" s="1226"/>
      <c r="M54" s="1226"/>
      <c r="N54" s="1226"/>
      <c r="O54" s="1226"/>
    </row>
    <row r="55" spans="1:17">
      <c r="A55" s="357"/>
      <c r="B55" s="250"/>
      <c r="C55" s="246"/>
      <c r="D55" s="246"/>
      <c r="E55" s="246"/>
      <c r="F55" s="246"/>
      <c r="G55" s="1227" t="s">
        <v>564</v>
      </c>
      <c r="H55" s="1228"/>
      <c r="I55" s="1233" t="s">
        <v>562</v>
      </c>
      <c r="J55" s="1233"/>
      <c r="K55" s="1255"/>
      <c r="L55" s="1255"/>
      <c r="M55" s="1255"/>
      <c r="N55" s="1255"/>
      <c r="O55" s="1255"/>
    </row>
    <row r="56" spans="1:17">
      <c r="A56" s="357"/>
      <c r="B56" s="250"/>
      <c r="C56" s="246"/>
      <c r="D56" s="246"/>
      <c r="E56" s="246"/>
      <c r="F56" s="246"/>
      <c r="G56" s="1229"/>
      <c r="H56" s="1230"/>
      <c r="I56" s="1233"/>
      <c r="J56" s="1233"/>
      <c r="K56" s="1221"/>
      <c r="L56" s="1221"/>
      <c r="M56" s="1221"/>
      <c r="N56" s="1221"/>
      <c r="O56" s="1221"/>
    </row>
    <row r="57" spans="1:17" s="357" customFormat="1">
      <c r="B57" s="358"/>
      <c r="C57" s="354"/>
      <c r="D57" s="354"/>
      <c r="E57" s="354"/>
      <c r="F57" s="354"/>
      <c r="G57" s="1229"/>
      <c r="H57" s="1230"/>
      <c r="I57" s="1223" t="s">
        <v>563</v>
      </c>
      <c r="J57" s="1223"/>
      <c r="K57" s="1256"/>
      <c r="L57" s="1256"/>
      <c r="M57" s="1256"/>
      <c r="N57" s="1256"/>
      <c r="O57" s="1256"/>
      <c r="P57" s="359"/>
      <c r="Q57" s="358"/>
    </row>
    <row r="58" spans="1:17" s="357" customFormat="1">
      <c r="A58" s="245"/>
      <c r="B58" s="358"/>
      <c r="C58" s="354"/>
      <c r="D58" s="354"/>
      <c r="E58" s="354"/>
      <c r="F58" s="354"/>
      <c r="G58" s="1231"/>
      <c r="H58" s="1232"/>
      <c r="I58" s="1223"/>
      <c r="J58" s="1223"/>
      <c r="K58" s="1226"/>
      <c r="L58" s="1226"/>
      <c r="M58" s="1226"/>
      <c r="N58" s="1226"/>
      <c r="O58" s="1226"/>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565</v>
      </c>
      <c r="C63" s="246"/>
      <c r="D63" s="246"/>
      <c r="E63" s="246"/>
      <c r="F63" s="246"/>
      <c r="G63" s="246"/>
      <c r="H63" s="246"/>
      <c r="I63" s="246"/>
      <c r="J63" s="246"/>
      <c r="K63" s="246"/>
      <c r="L63" s="246"/>
      <c r="M63" s="246"/>
      <c r="N63" s="246"/>
      <c r="O63" s="246"/>
    </row>
    <row r="64" spans="1:17">
      <c r="B64" s="250"/>
      <c r="C64" s="246"/>
      <c r="D64" s="246"/>
      <c r="E64" s="246"/>
      <c r="F64" s="246"/>
      <c r="G64" s="353" t="s">
        <v>559</v>
      </c>
      <c r="I64" s="354"/>
      <c r="J64" s="354"/>
      <c r="K64" s="354"/>
      <c r="L64" s="246"/>
      <c r="M64" s="246"/>
      <c r="N64" s="246"/>
      <c r="O64" s="246"/>
    </row>
    <row r="65" spans="2:30">
      <c r="B65" s="250"/>
      <c r="C65" s="246"/>
      <c r="D65" s="246"/>
      <c r="E65" s="246"/>
      <c r="F65" s="246"/>
      <c r="G65" s="1235" t="s">
        <v>568</v>
      </c>
      <c r="H65" s="1236"/>
      <c r="I65" s="1236"/>
      <c r="J65" s="1236"/>
      <c r="K65" s="1236"/>
      <c r="L65" s="1236"/>
      <c r="M65" s="1236"/>
      <c r="N65" s="1236"/>
      <c r="O65" s="1237"/>
    </row>
    <row r="66" spans="2:30">
      <c r="B66" s="250"/>
      <c r="C66" s="246"/>
      <c r="D66" s="246"/>
      <c r="E66" s="246"/>
      <c r="F66" s="246"/>
      <c r="G66" s="1238"/>
      <c r="H66" s="1239"/>
      <c r="I66" s="1239"/>
      <c r="J66" s="1239"/>
      <c r="K66" s="1239"/>
      <c r="L66" s="1239"/>
      <c r="M66" s="1239"/>
      <c r="N66" s="1239"/>
      <c r="O66" s="1240"/>
    </row>
    <row r="67" spans="2:30">
      <c r="B67" s="250"/>
      <c r="C67" s="246"/>
      <c r="D67" s="246"/>
      <c r="E67" s="246"/>
      <c r="F67" s="246"/>
      <c r="G67" s="1238"/>
      <c r="H67" s="1239"/>
      <c r="I67" s="1239"/>
      <c r="J67" s="1239"/>
      <c r="K67" s="1239"/>
      <c r="L67" s="1239"/>
      <c r="M67" s="1239"/>
      <c r="N67" s="1239"/>
      <c r="O67" s="1240"/>
    </row>
    <row r="68" spans="2:30">
      <c r="B68" s="250"/>
      <c r="C68" s="246"/>
      <c r="D68" s="246"/>
      <c r="E68" s="246"/>
      <c r="F68" s="246"/>
      <c r="G68" s="1238"/>
      <c r="H68" s="1239"/>
      <c r="I68" s="1239"/>
      <c r="J68" s="1239"/>
      <c r="K68" s="1239"/>
      <c r="L68" s="1239"/>
      <c r="M68" s="1239"/>
      <c r="N68" s="1239"/>
      <c r="O68" s="1240"/>
    </row>
    <row r="69" spans="2:30">
      <c r="B69" s="250"/>
      <c r="C69" s="246"/>
      <c r="D69" s="246"/>
      <c r="E69" s="246"/>
      <c r="F69" s="246"/>
      <c r="G69" s="1241"/>
      <c r="H69" s="1242"/>
      <c r="I69" s="1242"/>
      <c r="J69" s="1242"/>
      <c r="K69" s="1242"/>
      <c r="L69" s="1242"/>
      <c r="M69" s="1242"/>
      <c r="N69" s="1242"/>
      <c r="O69" s="1243"/>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566</v>
      </c>
      <c r="I71" s="370"/>
      <c r="J71" s="366"/>
      <c r="K71" s="366"/>
      <c r="L71" s="367"/>
      <c r="M71" s="366"/>
      <c r="N71" s="367"/>
      <c r="O71" s="368"/>
    </row>
    <row r="72" spans="2:30">
      <c r="B72" s="250"/>
      <c r="C72" s="246"/>
      <c r="D72" s="246"/>
      <c r="E72" s="246"/>
      <c r="F72" s="246"/>
      <c r="G72" s="1244"/>
      <c r="H72" s="1245"/>
      <c r="I72" s="1245"/>
      <c r="J72" s="1246"/>
      <c r="K72" s="356" t="s">
        <v>518</v>
      </c>
      <c r="L72" s="356" t="s">
        <v>519</v>
      </c>
      <c r="M72" s="356" t="s">
        <v>520</v>
      </c>
      <c r="N72" s="356" t="s">
        <v>521</v>
      </c>
      <c r="O72" s="356" t="s">
        <v>522</v>
      </c>
    </row>
    <row r="73" spans="2:30">
      <c r="B73" s="250"/>
      <c r="C73" s="246"/>
      <c r="D73" s="246"/>
      <c r="E73" s="246"/>
      <c r="F73" s="246"/>
      <c r="G73" s="1247" t="s">
        <v>561</v>
      </c>
      <c r="H73" s="1248"/>
      <c r="I73" s="1253" t="s">
        <v>562</v>
      </c>
      <c r="J73" s="1253"/>
      <c r="K73" s="1234">
        <v>87.6</v>
      </c>
      <c r="L73" s="1234">
        <v>68.3</v>
      </c>
      <c r="M73" s="1221">
        <v>56.2</v>
      </c>
      <c r="N73" s="1221">
        <v>45.2</v>
      </c>
      <c r="O73" s="1221">
        <v>45.5</v>
      </c>
      <c r="S73" s="245">
        <v>9.9</v>
      </c>
    </row>
    <row r="74" spans="2:30">
      <c r="B74" s="250"/>
      <c r="C74" s="246"/>
      <c r="D74" s="246"/>
      <c r="E74" s="246"/>
      <c r="F74" s="246"/>
      <c r="G74" s="1249"/>
      <c r="H74" s="1250"/>
      <c r="I74" s="1254"/>
      <c r="J74" s="1254"/>
      <c r="K74" s="1234"/>
      <c r="L74" s="1234"/>
      <c r="M74" s="1221"/>
      <c r="N74" s="1221"/>
      <c r="O74" s="1221"/>
    </row>
    <row r="75" spans="2:30">
      <c r="B75" s="250"/>
      <c r="C75" s="246"/>
      <c r="D75" s="246"/>
      <c r="E75" s="246"/>
      <c r="F75" s="246"/>
      <c r="G75" s="1249"/>
      <c r="H75" s="1250"/>
      <c r="I75" s="1233" t="s">
        <v>567</v>
      </c>
      <c r="J75" s="1233"/>
      <c r="K75" s="1225">
        <v>14.9</v>
      </c>
      <c r="L75" s="1225">
        <v>15</v>
      </c>
      <c r="M75" s="1225">
        <v>12.9</v>
      </c>
      <c r="N75" s="1225">
        <v>11.5</v>
      </c>
      <c r="O75" s="1225">
        <v>8.9</v>
      </c>
      <c r="U75" s="245">
        <v>81.2</v>
      </c>
      <c r="W75" s="245">
        <v>87.2</v>
      </c>
      <c r="Y75" s="245">
        <v>99.8</v>
      </c>
      <c r="AA75" s="245">
        <v>109.5</v>
      </c>
      <c r="AC75" s="245">
        <v>115.2</v>
      </c>
    </row>
    <row r="76" spans="2:30">
      <c r="B76" s="250"/>
      <c r="C76" s="246"/>
      <c r="D76" s="246"/>
      <c r="E76" s="246"/>
      <c r="F76" s="246"/>
      <c r="G76" s="1251"/>
      <c r="H76" s="1252"/>
      <c r="I76" s="1233"/>
      <c r="J76" s="1233"/>
      <c r="K76" s="1226"/>
      <c r="L76" s="1226"/>
      <c r="M76" s="1226"/>
      <c r="N76" s="1226"/>
      <c r="O76" s="1226"/>
    </row>
    <row r="77" spans="2:30">
      <c r="B77" s="250"/>
      <c r="C77" s="246"/>
      <c r="D77" s="246"/>
      <c r="E77" s="246"/>
      <c r="F77" s="246"/>
      <c r="G77" s="1227" t="s">
        <v>564</v>
      </c>
      <c r="H77" s="1228"/>
      <c r="I77" s="1233" t="s">
        <v>562</v>
      </c>
      <c r="J77" s="1233"/>
      <c r="K77" s="1234">
        <v>52.6</v>
      </c>
      <c r="L77" s="1234">
        <v>41.3</v>
      </c>
      <c r="M77" s="1221">
        <v>33</v>
      </c>
      <c r="N77" s="1221">
        <v>32.799999999999997</v>
      </c>
      <c r="O77" s="1221">
        <v>54.6</v>
      </c>
      <c r="R77" s="245">
        <v>12.3</v>
      </c>
      <c r="T77" s="245">
        <v>11.1</v>
      </c>
    </row>
    <row r="78" spans="2:30">
      <c r="B78" s="250"/>
      <c r="C78" s="246"/>
      <c r="D78" s="246"/>
      <c r="E78" s="246"/>
      <c r="F78" s="246"/>
      <c r="G78" s="1229"/>
      <c r="H78" s="1230"/>
      <c r="I78" s="1233"/>
      <c r="J78" s="1233"/>
      <c r="K78" s="1234"/>
      <c r="L78" s="1234"/>
      <c r="M78" s="1221"/>
      <c r="N78" s="1221"/>
      <c r="O78" s="1221"/>
    </row>
    <row r="79" spans="2:30">
      <c r="B79" s="250"/>
      <c r="C79" s="246"/>
      <c r="D79" s="246"/>
      <c r="E79" s="246"/>
      <c r="F79" s="246"/>
      <c r="G79" s="1229"/>
      <c r="H79" s="1230"/>
      <c r="I79" s="1222" t="s">
        <v>567</v>
      </c>
      <c r="J79" s="1223"/>
      <c r="K79" s="1224">
        <v>10.4</v>
      </c>
      <c r="L79" s="1224">
        <v>9.6</v>
      </c>
      <c r="M79" s="1224">
        <v>8.5</v>
      </c>
      <c r="N79" s="1224">
        <v>9.5</v>
      </c>
      <c r="O79" s="1224">
        <v>10</v>
      </c>
      <c r="V79" s="245">
        <v>53.5</v>
      </c>
      <c r="X79" s="245">
        <v>48.2</v>
      </c>
      <c r="Z79" s="245">
        <v>34.200000000000003</v>
      </c>
      <c r="AB79" s="245">
        <v>30.3</v>
      </c>
      <c r="AD79" s="245">
        <v>28.9</v>
      </c>
    </row>
    <row r="80" spans="2:30">
      <c r="B80" s="250"/>
      <c r="C80" s="246"/>
      <c r="D80" s="246"/>
      <c r="E80" s="246"/>
      <c r="F80" s="246"/>
      <c r="G80" s="1231"/>
      <c r="H80" s="1232"/>
      <c r="I80" s="1223"/>
      <c r="J80" s="1223"/>
      <c r="K80" s="1224"/>
      <c r="L80" s="1224"/>
      <c r="M80" s="1224"/>
      <c r="N80" s="1224"/>
      <c r="O80" s="1224"/>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517</v>
      </c>
      <c r="G2" s="113"/>
      <c r="H2" s="114"/>
    </row>
    <row r="3" spans="1:8">
      <c r="A3" s="110" t="s">
        <v>510</v>
      </c>
      <c r="B3" s="115"/>
      <c r="C3" s="116"/>
      <c r="D3" s="117">
        <v>40827</v>
      </c>
      <c r="E3" s="118"/>
      <c r="F3" s="119">
        <v>52678</v>
      </c>
      <c r="G3" s="120"/>
      <c r="H3" s="121"/>
    </row>
    <row r="4" spans="1:8">
      <c r="A4" s="122"/>
      <c r="B4" s="123"/>
      <c r="C4" s="124"/>
      <c r="D4" s="125">
        <v>26656</v>
      </c>
      <c r="E4" s="126"/>
      <c r="F4" s="127">
        <v>30185</v>
      </c>
      <c r="G4" s="128"/>
      <c r="H4" s="129"/>
    </row>
    <row r="5" spans="1:8">
      <c r="A5" s="110" t="s">
        <v>512</v>
      </c>
      <c r="B5" s="115"/>
      <c r="C5" s="116"/>
      <c r="D5" s="117">
        <v>72330</v>
      </c>
      <c r="E5" s="118"/>
      <c r="F5" s="119">
        <v>69560</v>
      </c>
      <c r="G5" s="120"/>
      <c r="H5" s="121"/>
    </row>
    <row r="6" spans="1:8">
      <c r="A6" s="122"/>
      <c r="B6" s="123"/>
      <c r="C6" s="124"/>
      <c r="D6" s="125">
        <v>51689</v>
      </c>
      <c r="E6" s="126"/>
      <c r="F6" s="127">
        <v>35305</v>
      </c>
      <c r="G6" s="128"/>
      <c r="H6" s="129"/>
    </row>
    <row r="7" spans="1:8">
      <c r="A7" s="110" t="s">
        <v>513</v>
      </c>
      <c r="B7" s="115"/>
      <c r="C7" s="116"/>
      <c r="D7" s="117">
        <v>68492</v>
      </c>
      <c r="E7" s="118"/>
      <c r="F7" s="119">
        <v>65988</v>
      </c>
      <c r="G7" s="120"/>
      <c r="H7" s="121"/>
    </row>
    <row r="8" spans="1:8">
      <c r="A8" s="122"/>
      <c r="B8" s="123"/>
      <c r="C8" s="124"/>
      <c r="D8" s="125">
        <v>54582</v>
      </c>
      <c r="E8" s="126"/>
      <c r="F8" s="127">
        <v>36473</v>
      </c>
      <c r="G8" s="128"/>
      <c r="H8" s="129"/>
    </row>
    <row r="9" spans="1:8">
      <c r="A9" s="110" t="s">
        <v>514</v>
      </c>
      <c r="B9" s="115"/>
      <c r="C9" s="116"/>
      <c r="D9" s="117">
        <v>52829</v>
      </c>
      <c r="E9" s="118"/>
      <c r="F9" s="119">
        <v>87974</v>
      </c>
      <c r="G9" s="120"/>
      <c r="H9" s="121"/>
    </row>
    <row r="10" spans="1:8">
      <c r="A10" s="122"/>
      <c r="B10" s="123"/>
      <c r="C10" s="124"/>
      <c r="D10" s="125">
        <v>29657</v>
      </c>
      <c r="E10" s="126"/>
      <c r="F10" s="127">
        <v>48183</v>
      </c>
      <c r="G10" s="128"/>
      <c r="H10" s="129"/>
    </row>
    <row r="11" spans="1:8">
      <c r="A11" s="110" t="s">
        <v>515</v>
      </c>
      <c r="B11" s="115"/>
      <c r="C11" s="116"/>
      <c r="D11" s="117">
        <v>48133</v>
      </c>
      <c r="E11" s="118"/>
      <c r="F11" s="119">
        <v>83280</v>
      </c>
      <c r="G11" s="120"/>
      <c r="H11" s="121"/>
    </row>
    <row r="12" spans="1:8">
      <c r="A12" s="122"/>
      <c r="B12" s="123"/>
      <c r="C12" s="130"/>
      <c r="D12" s="125">
        <v>20021</v>
      </c>
      <c r="E12" s="126"/>
      <c r="F12" s="127">
        <v>43123</v>
      </c>
      <c r="G12" s="128"/>
      <c r="H12" s="129"/>
    </row>
    <row r="13" spans="1:8">
      <c r="A13" s="110"/>
      <c r="B13" s="115"/>
      <c r="C13" s="131"/>
      <c r="D13" s="132">
        <v>56522</v>
      </c>
      <c r="E13" s="133"/>
      <c r="F13" s="134">
        <v>71896</v>
      </c>
      <c r="G13" s="135"/>
      <c r="H13" s="121"/>
    </row>
    <row r="14" spans="1:8">
      <c r="A14" s="122"/>
      <c r="B14" s="123"/>
      <c r="C14" s="124"/>
      <c r="D14" s="125">
        <v>36521</v>
      </c>
      <c r="E14" s="126"/>
      <c r="F14" s="127">
        <v>38654</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8.39</v>
      </c>
      <c r="C19" s="136">
        <f>ROUND(VALUE(SUBSTITUTE(実質収支比率等に係る経年分析!G$48,"▲","-")),2)</f>
        <v>6.34</v>
      </c>
      <c r="D19" s="136">
        <f>ROUND(VALUE(SUBSTITUTE(実質収支比率等に係る経年分析!H$48,"▲","-")),2)</f>
        <v>3.27</v>
      </c>
      <c r="E19" s="136">
        <f>ROUND(VALUE(SUBSTITUTE(実質収支比率等に係る経年分析!I$48,"▲","-")),2)</f>
        <v>3.25</v>
      </c>
      <c r="F19" s="136">
        <f>ROUND(VALUE(SUBSTITUTE(実質収支比率等に係る経年分析!J$48,"▲","-")),2)</f>
        <v>2.7</v>
      </c>
    </row>
    <row r="20" spans="1:11">
      <c r="A20" s="136" t="s">
        <v>43</v>
      </c>
      <c r="B20" s="136">
        <f>ROUND(VALUE(SUBSTITUTE(実質収支比率等に係る経年分析!F$47,"▲","-")),2)</f>
        <v>16.5</v>
      </c>
      <c r="C20" s="136">
        <f>ROUND(VALUE(SUBSTITUTE(実質収支比率等に係る経年分析!G$47,"▲","-")),2)</f>
        <v>16.36</v>
      </c>
      <c r="D20" s="136">
        <f>ROUND(VALUE(SUBSTITUTE(実質収支比率等に係る経年分析!H$47,"▲","-")),2)</f>
        <v>18.579999999999998</v>
      </c>
      <c r="E20" s="136">
        <f>ROUND(VALUE(SUBSTITUTE(実質収支比率等に係る経年分析!I$47,"▲","-")),2)</f>
        <v>19.22</v>
      </c>
      <c r="F20" s="136">
        <f>ROUND(VALUE(SUBSTITUTE(実質収支比率等に係る経年分析!J$47,"▲","-")),2)</f>
        <v>19.73</v>
      </c>
    </row>
    <row r="21" spans="1:11">
      <c r="A21" s="136" t="s">
        <v>44</v>
      </c>
      <c r="B21" s="136">
        <f>IF(ISNUMBER(VALUE(SUBSTITUTE(実質収支比率等に係る経年分析!F$49,"▲","-"))),ROUND(VALUE(SUBSTITUTE(実質収支比率等に係る経年分析!F$49,"▲","-")),2),NA())</f>
        <v>5.83</v>
      </c>
      <c r="C21" s="136">
        <f>IF(ISNUMBER(VALUE(SUBSTITUTE(実質収支比率等に係る経年分析!G$49,"▲","-"))),ROUND(VALUE(SUBSTITUTE(実質収支比率等に係る経年分析!G$49,"▲","-")),2),NA())</f>
        <v>-2.14</v>
      </c>
      <c r="D21" s="136">
        <f>IF(ISNUMBER(VALUE(SUBSTITUTE(実質収支比率等に係る経年分析!H$49,"▲","-"))),ROUND(VALUE(SUBSTITUTE(実質収支比率等に係る経年分析!H$49,"▲","-")),2),NA())</f>
        <v>-1.02</v>
      </c>
      <c r="E21" s="136">
        <f>IF(ISNUMBER(VALUE(SUBSTITUTE(実質収支比率等に係る経年分析!I$49,"▲","-"))),ROUND(VALUE(SUBSTITUTE(実質収支比率等に係る経年分析!I$49,"▲","-")),2),NA())</f>
        <v>0.75</v>
      </c>
      <c r="F21" s="136">
        <f>IF(ISNUMBER(VALUE(SUBSTITUTE(実質収支比率等に係る経年分析!J$49,"▲","-"))),ROUND(VALUE(SUBSTITUTE(実質収支比率等に係る経年分析!J$49,"▲","-")),2),NA())</f>
        <v>-0.43</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塩川駅西土地区画整理事業特別会計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c r="A30" s="137" t="str">
        <f>IF(連結実質赤字比率に係る赤字・黒字の構成分析!C$40="",NA(),連結実質赤字比率に係る赤字・黒字の構成分析!C$40)</f>
        <v>公有林整備事業特別会計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c r="A31" s="137" t="str">
        <f>IF(連結実質赤字比率に係る赤字・黒字の構成分析!C$39="",NA(),連結実質赤字比率に係る赤字・黒字の構成分析!C$39)</f>
        <v>後期高齢者医療事業特別会計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c r="A32" s="137" t="str">
        <f>IF(連結実質赤字比率に係る赤字・黒字の構成分析!C$38="",NA(),連結実質赤字比率に係る赤字・黒字の構成分析!C$38)</f>
        <v>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0.05</v>
      </c>
    </row>
    <row r="33" spans="1:16">
      <c r="A33" s="137" t="str">
        <f>IF(連結実質赤字比率に係る赤字・黒字の構成分析!C$37="",NA(),連結実質赤字比率に係る赤字・黒字の構成分析!C$37)</f>
        <v>介護保険事業特別会計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0.76</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0.62</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0.72</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0.72</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0.79</v>
      </c>
    </row>
    <row r="34" spans="1:16">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8.4499999999999993</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6.34</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3.27</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3.25</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2.7</v>
      </c>
    </row>
    <row r="35" spans="1:16">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7.51</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4.9400000000000004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3.23</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3.08</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3.32</v>
      </c>
    </row>
    <row r="36" spans="1:16">
      <c r="A36" s="137" t="str">
        <f>IF(連結実質赤字比率に係る赤字・黒字の構成分析!C$34="",NA(),連結実質赤字比率に係る赤字・黒字の構成分析!C$34)</f>
        <v>国民健康保険事業特別会計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2.57</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3.68</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4.13</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4.12</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4.43</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2334</v>
      </c>
      <c r="E42" s="138"/>
      <c r="F42" s="138"/>
      <c r="G42" s="138">
        <f>'実質公債費比率（分子）の構造'!L$52</f>
        <v>2310</v>
      </c>
      <c r="H42" s="138"/>
      <c r="I42" s="138"/>
      <c r="J42" s="138">
        <f>'実質公債費比率（分子）の構造'!M$52</f>
        <v>2378</v>
      </c>
      <c r="K42" s="138"/>
      <c r="L42" s="138"/>
      <c r="M42" s="138">
        <f>'実質公債費比率（分子）の構造'!N$52</f>
        <v>2293</v>
      </c>
      <c r="N42" s="138"/>
      <c r="O42" s="138"/>
      <c r="P42" s="138">
        <f>'実質公債費比率（分子）の構造'!O$52</f>
        <v>2296</v>
      </c>
    </row>
    <row r="43" spans="1:16">
      <c r="A43" s="138" t="s">
        <v>52</v>
      </c>
      <c r="B43" s="138">
        <f>'実質公債費比率（分子）の構造'!K$51</f>
        <v>1</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c r="A44" s="138" t="s">
        <v>53</v>
      </c>
      <c r="B44" s="138">
        <f>'実質公債費比率（分子）の構造'!K$50</f>
        <v>552</v>
      </c>
      <c r="C44" s="138"/>
      <c r="D44" s="138"/>
      <c r="E44" s="138">
        <f>'実質公債費比率（分子）の構造'!L$50</f>
        <v>893</v>
      </c>
      <c r="F44" s="138"/>
      <c r="G44" s="138"/>
      <c r="H44" s="138">
        <f>'実質公債費比率（分子）の構造'!M$50</f>
        <v>268</v>
      </c>
      <c r="I44" s="138"/>
      <c r="J44" s="138"/>
      <c r="K44" s="138">
        <f>'実質公債費比率（分子）の構造'!N$50</f>
        <v>181</v>
      </c>
      <c r="L44" s="138"/>
      <c r="M44" s="138"/>
      <c r="N44" s="138">
        <f>'実質公債費比率（分子）の構造'!O$50</f>
        <v>106</v>
      </c>
      <c r="O44" s="138"/>
      <c r="P44" s="138"/>
    </row>
    <row r="45" spans="1:16">
      <c r="A45" s="138" t="s">
        <v>54</v>
      </c>
      <c r="B45" s="138">
        <f>'実質公債費比率（分子）の構造'!K$49</f>
        <v>199</v>
      </c>
      <c r="C45" s="138"/>
      <c r="D45" s="138"/>
      <c r="E45" s="138">
        <f>'実質公債費比率（分子）の構造'!L$49</f>
        <v>186</v>
      </c>
      <c r="F45" s="138"/>
      <c r="G45" s="138"/>
      <c r="H45" s="138">
        <f>'実質公債費比率（分子）の構造'!M$49</f>
        <v>175</v>
      </c>
      <c r="I45" s="138"/>
      <c r="J45" s="138"/>
      <c r="K45" s="138">
        <f>'実質公債費比率（分子）の構造'!N$49</f>
        <v>178</v>
      </c>
      <c r="L45" s="138"/>
      <c r="M45" s="138"/>
      <c r="N45" s="138">
        <f>'実質公債費比率（分子）の構造'!O$49</f>
        <v>159</v>
      </c>
      <c r="O45" s="138"/>
      <c r="P45" s="138"/>
    </row>
    <row r="46" spans="1:16">
      <c r="A46" s="138" t="s">
        <v>55</v>
      </c>
      <c r="B46" s="138">
        <f>'実質公債費比率（分子）の構造'!K$48</f>
        <v>878</v>
      </c>
      <c r="C46" s="138"/>
      <c r="D46" s="138"/>
      <c r="E46" s="138">
        <f>'実質公債費比率（分子）の構造'!L$48</f>
        <v>896</v>
      </c>
      <c r="F46" s="138"/>
      <c r="G46" s="138"/>
      <c r="H46" s="138">
        <f>'実質公債費比率（分子）の構造'!M$48</f>
        <v>821</v>
      </c>
      <c r="I46" s="138"/>
      <c r="J46" s="138"/>
      <c r="K46" s="138">
        <f>'実質公債費比率（分子）の構造'!N$48</f>
        <v>827</v>
      </c>
      <c r="L46" s="138"/>
      <c r="M46" s="138"/>
      <c r="N46" s="138">
        <f>'実質公債費比率（分子）の構造'!O$48</f>
        <v>817</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2569</v>
      </c>
      <c r="C49" s="138"/>
      <c r="D49" s="138"/>
      <c r="E49" s="138">
        <f>'実質公債費比率（分子）の構造'!L$45</f>
        <v>2539</v>
      </c>
      <c r="F49" s="138"/>
      <c r="G49" s="138"/>
      <c r="H49" s="138">
        <f>'実質公債費比率（分子）の構造'!M$45</f>
        <v>2496</v>
      </c>
      <c r="I49" s="138"/>
      <c r="J49" s="138"/>
      <c r="K49" s="138">
        <f>'実質公債費比率（分子）の構造'!N$45</f>
        <v>2349</v>
      </c>
      <c r="L49" s="138"/>
      <c r="M49" s="138"/>
      <c r="N49" s="138">
        <f>'実質公債費比率（分子）の構造'!O$45</f>
        <v>2335</v>
      </c>
      <c r="O49" s="138"/>
      <c r="P49" s="138"/>
    </row>
    <row r="50" spans="1:16">
      <c r="A50" s="138" t="s">
        <v>59</v>
      </c>
      <c r="B50" s="138" t="e">
        <f>NA()</f>
        <v>#N/A</v>
      </c>
      <c r="C50" s="138">
        <f>IF(ISNUMBER('実質公債費比率（分子）の構造'!K$53),'実質公債費比率（分子）の構造'!K$53,NA())</f>
        <v>1865</v>
      </c>
      <c r="D50" s="138" t="e">
        <f>NA()</f>
        <v>#N/A</v>
      </c>
      <c r="E50" s="138" t="e">
        <f>NA()</f>
        <v>#N/A</v>
      </c>
      <c r="F50" s="138">
        <f>IF(ISNUMBER('実質公債費比率（分子）の構造'!L$53),'実質公債費比率（分子）の構造'!L$53,NA())</f>
        <v>2204</v>
      </c>
      <c r="G50" s="138" t="e">
        <f>NA()</f>
        <v>#N/A</v>
      </c>
      <c r="H50" s="138" t="e">
        <f>NA()</f>
        <v>#N/A</v>
      </c>
      <c r="I50" s="138">
        <f>IF(ISNUMBER('実質公債費比率（分子）の構造'!M$53),'実質公債費比率（分子）の構造'!M$53,NA())</f>
        <v>1382</v>
      </c>
      <c r="J50" s="138" t="e">
        <f>NA()</f>
        <v>#N/A</v>
      </c>
      <c r="K50" s="138" t="e">
        <f>NA()</f>
        <v>#N/A</v>
      </c>
      <c r="L50" s="138">
        <f>IF(ISNUMBER('実質公債費比率（分子）の構造'!N$53),'実質公債費比率（分子）の構造'!N$53,NA())</f>
        <v>1242</v>
      </c>
      <c r="M50" s="138" t="e">
        <f>NA()</f>
        <v>#N/A</v>
      </c>
      <c r="N50" s="138" t="e">
        <f>NA()</f>
        <v>#N/A</v>
      </c>
      <c r="O50" s="138">
        <f>IF(ISNUMBER('実質公債費比率（分子）の構造'!O$53),'実質公債費比率（分子）の構造'!O$53,NA())</f>
        <v>1121</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24459</v>
      </c>
      <c r="E56" s="137"/>
      <c r="F56" s="137"/>
      <c r="G56" s="137">
        <f>'将来負担比率（分子）の構造'!J$52</f>
        <v>25132</v>
      </c>
      <c r="H56" s="137"/>
      <c r="I56" s="137"/>
      <c r="J56" s="137">
        <f>'将来負担比率（分子）の構造'!K$52</f>
        <v>25398</v>
      </c>
      <c r="K56" s="137"/>
      <c r="L56" s="137"/>
      <c r="M56" s="137">
        <f>'将来負担比率（分子）の構造'!L$52</f>
        <v>25776</v>
      </c>
      <c r="N56" s="137"/>
      <c r="O56" s="137"/>
      <c r="P56" s="137">
        <f>'将来負担比率（分子）の構造'!M$52</f>
        <v>25483</v>
      </c>
    </row>
    <row r="57" spans="1:16">
      <c r="A57" s="137" t="s">
        <v>36</v>
      </c>
      <c r="B57" s="137"/>
      <c r="C57" s="137"/>
      <c r="D57" s="137">
        <f>'将来負担比率（分子）の構造'!I$51</f>
        <v>588</v>
      </c>
      <c r="E57" s="137"/>
      <c r="F57" s="137"/>
      <c r="G57" s="137">
        <f>'将来負担比率（分子）の構造'!J$51</f>
        <v>489</v>
      </c>
      <c r="H57" s="137"/>
      <c r="I57" s="137"/>
      <c r="J57" s="137">
        <f>'将来負担比率（分子）の構造'!K$51</f>
        <v>414</v>
      </c>
      <c r="K57" s="137"/>
      <c r="L57" s="137"/>
      <c r="M57" s="137">
        <f>'将来負担比率（分子）の構造'!L$51</f>
        <v>343</v>
      </c>
      <c r="N57" s="137"/>
      <c r="O57" s="137"/>
      <c r="P57" s="137">
        <f>'将来負担比率（分子）の構造'!M$51</f>
        <v>267</v>
      </c>
    </row>
    <row r="58" spans="1:16">
      <c r="A58" s="137" t="s">
        <v>35</v>
      </c>
      <c r="B58" s="137"/>
      <c r="C58" s="137"/>
      <c r="D58" s="137">
        <f>'将来負担比率（分子）の構造'!I$50</f>
        <v>5903</v>
      </c>
      <c r="E58" s="137"/>
      <c r="F58" s="137"/>
      <c r="G58" s="137">
        <f>'将来負担比率（分子）の構造'!J$50</f>
        <v>6601</v>
      </c>
      <c r="H58" s="137"/>
      <c r="I58" s="137"/>
      <c r="J58" s="137">
        <f>'将来負担比率（分子）の構造'!K$50</f>
        <v>7457</v>
      </c>
      <c r="K58" s="137"/>
      <c r="L58" s="137"/>
      <c r="M58" s="137">
        <f>'将来負担比率（分子）の構造'!L$50</f>
        <v>8479</v>
      </c>
      <c r="N58" s="137"/>
      <c r="O58" s="137"/>
      <c r="P58" s="137">
        <f>'将来負担比率（分子）の構造'!M$50</f>
        <v>8433</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70</v>
      </c>
      <c r="C61" s="137"/>
      <c r="D61" s="137"/>
      <c r="E61" s="137">
        <f>'将来負担比率（分子）の構造'!J$46</f>
        <v>55</v>
      </c>
      <c r="F61" s="137"/>
      <c r="G61" s="137"/>
      <c r="H61" s="137">
        <f>'将来負担比率（分子）の構造'!K$46</f>
        <v>40</v>
      </c>
      <c r="I61" s="137"/>
      <c r="J61" s="137"/>
      <c r="K61" s="137">
        <f>'将来負担比率（分子）の構造'!L$46</f>
        <v>25</v>
      </c>
      <c r="L61" s="137"/>
      <c r="M61" s="137"/>
      <c r="N61" s="137">
        <f>'将来負担比率（分子）の構造'!M$46</f>
        <v>10</v>
      </c>
      <c r="O61" s="137"/>
      <c r="P61" s="137"/>
    </row>
    <row r="62" spans="1:16">
      <c r="A62" s="137" t="s">
        <v>29</v>
      </c>
      <c r="B62" s="137">
        <f>'将来負担比率（分子）の構造'!I$45</f>
        <v>5946</v>
      </c>
      <c r="C62" s="137"/>
      <c r="D62" s="137"/>
      <c r="E62" s="137">
        <f>'将来負担比率（分子）の構造'!J$45</f>
        <v>5191</v>
      </c>
      <c r="F62" s="137"/>
      <c r="G62" s="137"/>
      <c r="H62" s="137">
        <f>'将来負担比率（分子）の構造'!K$45</f>
        <v>4953</v>
      </c>
      <c r="I62" s="137"/>
      <c r="J62" s="137"/>
      <c r="K62" s="137">
        <f>'将来負担比率（分子）の構造'!L$45</f>
        <v>4848</v>
      </c>
      <c r="L62" s="137"/>
      <c r="M62" s="137"/>
      <c r="N62" s="137">
        <f>'将来負担比率（分子）の構造'!M$45</f>
        <v>4538</v>
      </c>
      <c r="O62" s="137"/>
      <c r="P62" s="137"/>
    </row>
    <row r="63" spans="1:16">
      <c r="A63" s="137" t="s">
        <v>28</v>
      </c>
      <c r="B63" s="137">
        <f>'将来負担比率（分子）の構造'!I$44</f>
        <v>902</v>
      </c>
      <c r="C63" s="137"/>
      <c r="D63" s="137"/>
      <c r="E63" s="137">
        <f>'将来負担比率（分子）の構造'!J$44</f>
        <v>786</v>
      </c>
      <c r="F63" s="137"/>
      <c r="G63" s="137"/>
      <c r="H63" s="137">
        <f>'将来負担比率（分子）の構造'!K$44</f>
        <v>772</v>
      </c>
      <c r="I63" s="137"/>
      <c r="J63" s="137"/>
      <c r="K63" s="137">
        <f>'将来負担比率（分子）の構造'!L$44</f>
        <v>1239</v>
      </c>
      <c r="L63" s="137"/>
      <c r="M63" s="137"/>
      <c r="N63" s="137">
        <f>'将来負担比率（分子）の構造'!M$44</f>
        <v>1331</v>
      </c>
      <c r="O63" s="137"/>
      <c r="P63" s="137"/>
    </row>
    <row r="64" spans="1:16">
      <c r="A64" s="137" t="s">
        <v>27</v>
      </c>
      <c r="B64" s="137">
        <f>'将来負担比率（分子）の構造'!I$43</f>
        <v>11267</v>
      </c>
      <c r="C64" s="137"/>
      <c r="D64" s="137"/>
      <c r="E64" s="137">
        <f>'将来負担比率（分子）の構造'!J$43</f>
        <v>11248</v>
      </c>
      <c r="F64" s="137"/>
      <c r="G64" s="137"/>
      <c r="H64" s="137">
        <f>'将来負担比率（分子）の構造'!K$43</f>
        <v>9643</v>
      </c>
      <c r="I64" s="137"/>
      <c r="J64" s="137"/>
      <c r="K64" s="137">
        <f>'将来負担比率（分子）の構造'!L$43</f>
        <v>9291</v>
      </c>
      <c r="L64" s="137"/>
      <c r="M64" s="137"/>
      <c r="N64" s="137">
        <f>'将来負担比率（分子）の構造'!M$43</f>
        <v>9001</v>
      </c>
      <c r="O64" s="137"/>
      <c r="P64" s="137"/>
    </row>
    <row r="65" spans="1:16">
      <c r="A65" s="137" t="s">
        <v>26</v>
      </c>
      <c r="B65" s="137">
        <f>'将来負担比率（分子）の構造'!I$42</f>
        <v>1289</v>
      </c>
      <c r="C65" s="137"/>
      <c r="D65" s="137"/>
      <c r="E65" s="137">
        <f>'将来負担比率（分子）の構造'!J$42</f>
        <v>569</v>
      </c>
      <c r="F65" s="137"/>
      <c r="G65" s="137"/>
      <c r="H65" s="137">
        <f>'将来負担比率（分子）の構造'!K$42</f>
        <v>327</v>
      </c>
      <c r="I65" s="137"/>
      <c r="J65" s="137"/>
      <c r="K65" s="137">
        <f>'将来負担比率（分子）の構造'!L$42</f>
        <v>167</v>
      </c>
      <c r="L65" s="137"/>
      <c r="M65" s="137"/>
      <c r="N65" s="137">
        <f>'将来負担比率（分子）の構造'!M$42</f>
        <v>77</v>
      </c>
      <c r="O65" s="137"/>
      <c r="P65" s="137"/>
    </row>
    <row r="66" spans="1:16">
      <c r="A66" s="137" t="s">
        <v>25</v>
      </c>
      <c r="B66" s="137">
        <f>'将来負担比率（分子）の構造'!I$41</f>
        <v>23756</v>
      </c>
      <c r="C66" s="137"/>
      <c r="D66" s="137"/>
      <c r="E66" s="137">
        <f>'将来負担比率（分子）の構造'!J$41</f>
        <v>23990</v>
      </c>
      <c r="F66" s="137"/>
      <c r="G66" s="137"/>
      <c r="H66" s="137">
        <f>'将来負担比率（分子）の構造'!K$41</f>
        <v>25332</v>
      </c>
      <c r="I66" s="137"/>
      <c r="J66" s="137"/>
      <c r="K66" s="137">
        <f>'将来負担比率（分子）の構造'!L$41</f>
        <v>25380</v>
      </c>
      <c r="L66" s="137"/>
      <c r="M66" s="137"/>
      <c r="N66" s="137">
        <f>'将来負担比率（分子）の構造'!M$41</f>
        <v>25496</v>
      </c>
      <c r="O66" s="137"/>
      <c r="P66" s="137"/>
    </row>
    <row r="67" spans="1:16">
      <c r="A67" s="137" t="s">
        <v>63</v>
      </c>
      <c r="B67" s="137" t="e">
        <f>NA()</f>
        <v>#N/A</v>
      </c>
      <c r="C67" s="137">
        <f>IF(ISNUMBER('将来負担比率（分子）の構造'!I$53), IF('将来負担比率（分子）の構造'!I$53 &lt; 0, 0, '将来負担比率（分子）の構造'!I$53), NA())</f>
        <v>12280</v>
      </c>
      <c r="D67" s="137" t="e">
        <f>NA()</f>
        <v>#N/A</v>
      </c>
      <c r="E67" s="137" t="e">
        <f>NA()</f>
        <v>#N/A</v>
      </c>
      <c r="F67" s="137">
        <f>IF(ISNUMBER('将来負担比率（分子）の構造'!J$53), IF('将来負担比率（分子）の構造'!J$53 &lt; 0, 0, '将来負担比率（分子）の構造'!J$53), NA())</f>
        <v>9617</v>
      </c>
      <c r="G67" s="137" t="e">
        <f>NA()</f>
        <v>#N/A</v>
      </c>
      <c r="H67" s="137" t="e">
        <f>NA()</f>
        <v>#N/A</v>
      </c>
      <c r="I67" s="137">
        <f>IF(ISNUMBER('将来負担比率（分子）の構造'!K$53), IF('将来負担比率（分子）の構造'!K$53 &lt; 0, 0, '将来負担比率（分子）の構造'!K$53), NA())</f>
        <v>7799</v>
      </c>
      <c r="J67" s="137" t="e">
        <f>NA()</f>
        <v>#N/A</v>
      </c>
      <c r="K67" s="137" t="e">
        <f>NA()</f>
        <v>#N/A</v>
      </c>
      <c r="L67" s="137">
        <f>IF(ISNUMBER('将来負担比率（分子）の構造'!L$53), IF('将来負担比率（分子）の構造'!L$53 &lt; 0, 0, '将来負担比率（分子）の構造'!L$53), NA())</f>
        <v>6352</v>
      </c>
      <c r="M67" s="137" t="e">
        <f>NA()</f>
        <v>#N/A</v>
      </c>
      <c r="N67" s="137" t="e">
        <f>NA()</f>
        <v>#N/A</v>
      </c>
      <c r="O67" s="137">
        <f>IF(ISNUMBER('将来負担比率（分子）の構造'!M$53), IF('将来負担比率（分子）の構造'!M$53 &lt; 0, 0, '将来負担比率（分子）の構造'!M$53), NA())</f>
        <v>6271</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194</v>
      </c>
      <c r="DI1" s="602"/>
      <c r="DJ1" s="602"/>
      <c r="DK1" s="602"/>
      <c r="DL1" s="602"/>
      <c r="DM1" s="602"/>
      <c r="DN1" s="603"/>
      <c r="DP1" s="601" t="s">
        <v>195</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197</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198</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199</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200</v>
      </c>
      <c r="S4" s="605"/>
      <c r="T4" s="605"/>
      <c r="U4" s="605"/>
      <c r="V4" s="605"/>
      <c r="W4" s="605"/>
      <c r="X4" s="605"/>
      <c r="Y4" s="606"/>
      <c r="Z4" s="604" t="s">
        <v>201</v>
      </c>
      <c r="AA4" s="605"/>
      <c r="AB4" s="605"/>
      <c r="AC4" s="606"/>
      <c r="AD4" s="604" t="s">
        <v>202</v>
      </c>
      <c r="AE4" s="605"/>
      <c r="AF4" s="605"/>
      <c r="AG4" s="605"/>
      <c r="AH4" s="605"/>
      <c r="AI4" s="605"/>
      <c r="AJ4" s="605"/>
      <c r="AK4" s="606"/>
      <c r="AL4" s="604" t="s">
        <v>201</v>
      </c>
      <c r="AM4" s="605"/>
      <c r="AN4" s="605"/>
      <c r="AO4" s="606"/>
      <c r="AP4" s="610" t="s">
        <v>203</v>
      </c>
      <c r="AQ4" s="610"/>
      <c r="AR4" s="610"/>
      <c r="AS4" s="610"/>
      <c r="AT4" s="610"/>
      <c r="AU4" s="610"/>
      <c r="AV4" s="610"/>
      <c r="AW4" s="610"/>
      <c r="AX4" s="610"/>
      <c r="AY4" s="610"/>
      <c r="AZ4" s="610"/>
      <c r="BA4" s="610"/>
      <c r="BB4" s="610"/>
      <c r="BC4" s="610"/>
      <c r="BD4" s="610"/>
      <c r="BE4" s="610"/>
      <c r="BF4" s="610"/>
      <c r="BG4" s="610" t="s">
        <v>204</v>
      </c>
      <c r="BH4" s="610"/>
      <c r="BI4" s="610"/>
      <c r="BJ4" s="610"/>
      <c r="BK4" s="610"/>
      <c r="BL4" s="610"/>
      <c r="BM4" s="610"/>
      <c r="BN4" s="610"/>
      <c r="BO4" s="610" t="s">
        <v>201</v>
      </c>
      <c r="BP4" s="610"/>
      <c r="BQ4" s="610"/>
      <c r="BR4" s="610"/>
      <c r="BS4" s="610" t="s">
        <v>205</v>
      </c>
      <c r="BT4" s="610"/>
      <c r="BU4" s="610"/>
      <c r="BV4" s="610"/>
      <c r="BW4" s="610"/>
      <c r="BX4" s="610"/>
      <c r="BY4" s="610"/>
      <c r="BZ4" s="610"/>
      <c r="CA4" s="610"/>
      <c r="CB4" s="610"/>
      <c r="CD4" s="607" t="s">
        <v>206</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207</v>
      </c>
      <c r="C5" s="612"/>
      <c r="D5" s="612"/>
      <c r="E5" s="612"/>
      <c r="F5" s="612"/>
      <c r="G5" s="612"/>
      <c r="H5" s="612"/>
      <c r="I5" s="612"/>
      <c r="J5" s="612"/>
      <c r="K5" s="612"/>
      <c r="L5" s="612"/>
      <c r="M5" s="612"/>
      <c r="N5" s="612"/>
      <c r="O5" s="612"/>
      <c r="P5" s="612"/>
      <c r="Q5" s="613"/>
      <c r="R5" s="614">
        <v>4872229</v>
      </c>
      <c r="S5" s="615"/>
      <c r="T5" s="615"/>
      <c r="U5" s="615"/>
      <c r="V5" s="615"/>
      <c r="W5" s="615"/>
      <c r="X5" s="615"/>
      <c r="Y5" s="616"/>
      <c r="Z5" s="617">
        <v>18.2</v>
      </c>
      <c r="AA5" s="617"/>
      <c r="AB5" s="617"/>
      <c r="AC5" s="617"/>
      <c r="AD5" s="618">
        <v>4872229</v>
      </c>
      <c r="AE5" s="618"/>
      <c r="AF5" s="618"/>
      <c r="AG5" s="618"/>
      <c r="AH5" s="618"/>
      <c r="AI5" s="618"/>
      <c r="AJ5" s="618"/>
      <c r="AK5" s="618"/>
      <c r="AL5" s="619">
        <v>31.6</v>
      </c>
      <c r="AM5" s="620"/>
      <c r="AN5" s="620"/>
      <c r="AO5" s="621"/>
      <c r="AP5" s="611" t="s">
        <v>208</v>
      </c>
      <c r="AQ5" s="612"/>
      <c r="AR5" s="612"/>
      <c r="AS5" s="612"/>
      <c r="AT5" s="612"/>
      <c r="AU5" s="612"/>
      <c r="AV5" s="612"/>
      <c r="AW5" s="612"/>
      <c r="AX5" s="612"/>
      <c r="AY5" s="612"/>
      <c r="AZ5" s="612"/>
      <c r="BA5" s="612"/>
      <c r="BB5" s="612"/>
      <c r="BC5" s="612"/>
      <c r="BD5" s="612"/>
      <c r="BE5" s="612"/>
      <c r="BF5" s="613"/>
      <c r="BG5" s="625">
        <v>4830091</v>
      </c>
      <c r="BH5" s="626"/>
      <c r="BI5" s="626"/>
      <c r="BJ5" s="626"/>
      <c r="BK5" s="626"/>
      <c r="BL5" s="626"/>
      <c r="BM5" s="626"/>
      <c r="BN5" s="627"/>
      <c r="BO5" s="628">
        <v>99.1</v>
      </c>
      <c r="BP5" s="628"/>
      <c r="BQ5" s="628"/>
      <c r="BR5" s="628"/>
      <c r="BS5" s="629">
        <v>86036</v>
      </c>
      <c r="BT5" s="629"/>
      <c r="BU5" s="629"/>
      <c r="BV5" s="629"/>
      <c r="BW5" s="629"/>
      <c r="BX5" s="629"/>
      <c r="BY5" s="629"/>
      <c r="BZ5" s="629"/>
      <c r="CA5" s="629"/>
      <c r="CB5" s="633"/>
      <c r="CD5" s="607" t="s">
        <v>203</v>
      </c>
      <c r="CE5" s="608"/>
      <c r="CF5" s="608"/>
      <c r="CG5" s="608"/>
      <c r="CH5" s="608"/>
      <c r="CI5" s="608"/>
      <c r="CJ5" s="608"/>
      <c r="CK5" s="608"/>
      <c r="CL5" s="608"/>
      <c r="CM5" s="608"/>
      <c r="CN5" s="608"/>
      <c r="CO5" s="608"/>
      <c r="CP5" s="608"/>
      <c r="CQ5" s="609"/>
      <c r="CR5" s="607" t="s">
        <v>209</v>
      </c>
      <c r="CS5" s="608"/>
      <c r="CT5" s="608"/>
      <c r="CU5" s="608"/>
      <c r="CV5" s="608"/>
      <c r="CW5" s="608"/>
      <c r="CX5" s="608"/>
      <c r="CY5" s="609"/>
      <c r="CZ5" s="607" t="s">
        <v>201</v>
      </c>
      <c r="DA5" s="608"/>
      <c r="DB5" s="608"/>
      <c r="DC5" s="609"/>
      <c r="DD5" s="607" t="s">
        <v>210</v>
      </c>
      <c r="DE5" s="608"/>
      <c r="DF5" s="608"/>
      <c r="DG5" s="608"/>
      <c r="DH5" s="608"/>
      <c r="DI5" s="608"/>
      <c r="DJ5" s="608"/>
      <c r="DK5" s="608"/>
      <c r="DL5" s="608"/>
      <c r="DM5" s="608"/>
      <c r="DN5" s="608"/>
      <c r="DO5" s="608"/>
      <c r="DP5" s="609"/>
      <c r="DQ5" s="607" t="s">
        <v>211</v>
      </c>
      <c r="DR5" s="608"/>
      <c r="DS5" s="608"/>
      <c r="DT5" s="608"/>
      <c r="DU5" s="608"/>
      <c r="DV5" s="608"/>
      <c r="DW5" s="608"/>
      <c r="DX5" s="608"/>
      <c r="DY5" s="608"/>
      <c r="DZ5" s="608"/>
      <c r="EA5" s="608"/>
      <c r="EB5" s="608"/>
      <c r="EC5" s="609"/>
    </row>
    <row r="6" spans="2:143" ht="11.25" customHeight="1">
      <c r="B6" s="622" t="s">
        <v>212</v>
      </c>
      <c r="C6" s="623"/>
      <c r="D6" s="623"/>
      <c r="E6" s="623"/>
      <c r="F6" s="623"/>
      <c r="G6" s="623"/>
      <c r="H6" s="623"/>
      <c r="I6" s="623"/>
      <c r="J6" s="623"/>
      <c r="K6" s="623"/>
      <c r="L6" s="623"/>
      <c r="M6" s="623"/>
      <c r="N6" s="623"/>
      <c r="O6" s="623"/>
      <c r="P6" s="623"/>
      <c r="Q6" s="624"/>
      <c r="R6" s="625">
        <v>264692</v>
      </c>
      <c r="S6" s="626"/>
      <c r="T6" s="626"/>
      <c r="U6" s="626"/>
      <c r="V6" s="626"/>
      <c r="W6" s="626"/>
      <c r="X6" s="626"/>
      <c r="Y6" s="627"/>
      <c r="Z6" s="628">
        <v>1</v>
      </c>
      <c r="AA6" s="628"/>
      <c r="AB6" s="628"/>
      <c r="AC6" s="628"/>
      <c r="AD6" s="629">
        <v>264692</v>
      </c>
      <c r="AE6" s="629"/>
      <c r="AF6" s="629"/>
      <c r="AG6" s="629"/>
      <c r="AH6" s="629"/>
      <c r="AI6" s="629"/>
      <c r="AJ6" s="629"/>
      <c r="AK6" s="629"/>
      <c r="AL6" s="630">
        <v>1.7</v>
      </c>
      <c r="AM6" s="631"/>
      <c r="AN6" s="631"/>
      <c r="AO6" s="632"/>
      <c r="AP6" s="622" t="s">
        <v>213</v>
      </c>
      <c r="AQ6" s="623"/>
      <c r="AR6" s="623"/>
      <c r="AS6" s="623"/>
      <c r="AT6" s="623"/>
      <c r="AU6" s="623"/>
      <c r="AV6" s="623"/>
      <c r="AW6" s="623"/>
      <c r="AX6" s="623"/>
      <c r="AY6" s="623"/>
      <c r="AZ6" s="623"/>
      <c r="BA6" s="623"/>
      <c r="BB6" s="623"/>
      <c r="BC6" s="623"/>
      <c r="BD6" s="623"/>
      <c r="BE6" s="623"/>
      <c r="BF6" s="624"/>
      <c r="BG6" s="625">
        <v>4830091</v>
      </c>
      <c r="BH6" s="626"/>
      <c r="BI6" s="626"/>
      <c r="BJ6" s="626"/>
      <c r="BK6" s="626"/>
      <c r="BL6" s="626"/>
      <c r="BM6" s="626"/>
      <c r="BN6" s="627"/>
      <c r="BO6" s="628">
        <v>99.1</v>
      </c>
      <c r="BP6" s="628"/>
      <c r="BQ6" s="628"/>
      <c r="BR6" s="628"/>
      <c r="BS6" s="629">
        <v>86036</v>
      </c>
      <c r="BT6" s="629"/>
      <c r="BU6" s="629"/>
      <c r="BV6" s="629"/>
      <c r="BW6" s="629"/>
      <c r="BX6" s="629"/>
      <c r="BY6" s="629"/>
      <c r="BZ6" s="629"/>
      <c r="CA6" s="629"/>
      <c r="CB6" s="633"/>
      <c r="CD6" s="636" t="s">
        <v>214</v>
      </c>
      <c r="CE6" s="637"/>
      <c r="CF6" s="637"/>
      <c r="CG6" s="637"/>
      <c r="CH6" s="637"/>
      <c r="CI6" s="637"/>
      <c r="CJ6" s="637"/>
      <c r="CK6" s="637"/>
      <c r="CL6" s="637"/>
      <c r="CM6" s="637"/>
      <c r="CN6" s="637"/>
      <c r="CO6" s="637"/>
      <c r="CP6" s="637"/>
      <c r="CQ6" s="638"/>
      <c r="CR6" s="625">
        <v>272373</v>
      </c>
      <c r="CS6" s="626"/>
      <c r="CT6" s="626"/>
      <c r="CU6" s="626"/>
      <c r="CV6" s="626"/>
      <c r="CW6" s="626"/>
      <c r="CX6" s="626"/>
      <c r="CY6" s="627"/>
      <c r="CZ6" s="628">
        <v>1</v>
      </c>
      <c r="DA6" s="628"/>
      <c r="DB6" s="628"/>
      <c r="DC6" s="628"/>
      <c r="DD6" s="634">
        <v>54</v>
      </c>
      <c r="DE6" s="626"/>
      <c r="DF6" s="626"/>
      <c r="DG6" s="626"/>
      <c r="DH6" s="626"/>
      <c r="DI6" s="626"/>
      <c r="DJ6" s="626"/>
      <c r="DK6" s="626"/>
      <c r="DL6" s="626"/>
      <c r="DM6" s="626"/>
      <c r="DN6" s="626"/>
      <c r="DO6" s="626"/>
      <c r="DP6" s="627"/>
      <c r="DQ6" s="634">
        <v>272373</v>
      </c>
      <c r="DR6" s="626"/>
      <c r="DS6" s="626"/>
      <c r="DT6" s="626"/>
      <c r="DU6" s="626"/>
      <c r="DV6" s="626"/>
      <c r="DW6" s="626"/>
      <c r="DX6" s="626"/>
      <c r="DY6" s="626"/>
      <c r="DZ6" s="626"/>
      <c r="EA6" s="626"/>
      <c r="EB6" s="626"/>
      <c r="EC6" s="635"/>
    </row>
    <row r="7" spans="2:143" ht="11.25" customHeight="1">
      <c r="B7" s="622" t="s">
        <v>215</v>
      </c>
      <c r="C7" s="623"/>
      <c r="D7" s="623"/>
      <c r="E7" s="623"/>
      <c r="F7" s="623"/>
      <c r="G7" s="623"/>
      <c r="H7" s="623"/>
      <c r="I7" s="623"/>
      <c r="J7" s="623"/>
      <c r="K7" s="623"/>
      <c r="L7" s="623"/>
      <c r="M7" s="623"/>
      <c r="N7" s="623"/>
      <c r="O7" s="623"/>
      <c r="P7" s="623"/>
      <c r="Q7" s="624"/>
      <c r="R7" s="625">
        <v>4576</v>
      </c>
      <c r="S7" s="626"/>
      <c r="T7" s="626"/>
      <c r="U7" s="626"/>
      <c r="V7" s="626"/>
      <c r="W7" s="626"/>
      <c r="X7" s="626"/>
      <c r="Y7" s="627"/>
      <c r="Z7" s="628">
        <v>0</v>
      </c>
      <c r="AA7" s="628"/>
      <c r="AB7" s="628"/>
      <c r="AC7" s="628"/>
      <c r="AD7" s="629">
        <v>4576</v>
      </c>
      <c r="AE7" s="629"/>
      <c r="AF7" s="629"/>
      <c r="AG7" s="629"/>
      <c r="AH7" s="629"/>
      <c r="AI7" s="629"/>
      <c r="AJ7" s="629"/>
      <c r="AK7" s="629"/>
      <c r="AL7" s="630">
        <v>0</v>
      </c>
      <c r="AM7" s="631"/>
      <c r="AN7" s="631"/>
      <c r="AO7" s="632"/>
      <c r="AP7" s="622" t="s">
        <v>216</v>
      </c>
      <c r="AQ7" s="623"/>
      <c r="AR7" s="623"/>
      <c r="AS7" s="623"/>
      <c r="AT7" s="623"/>
      <c r="AU7" s="623"/>
      <c r="AV7" s="623"/>
      <c r="AW7" s="623"/>
      <c r="AX7" s="623"/>
      <c r="AY7" s="623"/>
      <c r="AZ7" s="623"/>
      <c r="BA7" s="623"/>
      <c r="BB7" s="623"/>
      <c r="BC7" s="623"/>
      <c r="BD7" s="623"/>
      <c r="BE7" s="623"/>
      <c r="BF7" s="624"/>
      <c r="BG7" s="625">
        <v>1917587</v>
      </c>
      <c r="BH7" s="626"/>
      <c r="BI7" s="626"/>
      <c r="BJ7" s="626"/>
      <c r="BK7" s="626"/>
      <c r="BL7" s="626"/>
      <c r="BM7" s="626"/>
      <c r="BN7" s="627"/>
      <c r="BO7" s="628">
        <v>39.4</v>
      </c>
      <c r="BP7" s="628"/>
      <c r="BQ7" s="628"/>
      <c r="BR7" s="628"/>
      <c r="BS7" s="629" t="s">
        <v>217</v>
      </c>
      <c r="BT7" s="629"/>
      <c r="BU7" s="629"/>
      <c r="BV7" s="629"/>
      <c r="BW7" s="629"/>
      <c r="BX7" s="629"/>
      <c r="BY7" s="629"/>
      <c r="BZ7" s="629"/>
      <c r="CA7" s="629"/>
      <c r="CB7" s="633"/>
      <c r="CD7" s="639" t="s">
        <v>218</v>
      </c>
      <c r="CE7" s="640"/>
      <c r="CF7" s="640"/>
      <c r="CG7" s="640"/>
      <c r="CH7" s="640"/>
      <c r="CI7" s="640"/>
      <c r="CJ7" s="640"/>
      <c r="CK7" s="640"/>
      <c r="CL7" s="640"/>
      <c r="CM7" s="640"/>
      <c r="CN7" s="640"/>
      <c r="CO7" s="640"/>
      <c r="CP7" s="640"/>
      <c r="CQ7" s="641"/>
      <c r="CR7" s="625">
        <v>4092050</v>
      </c>
      <c r="CS7" s="626"/>
      <c r="CT7" s="626"/>
      <c r="CU7" s="626"/>
      <c r="CV7" s="626"/>
      <c r="CW7" s="626"/>
      <c r="CX7" s="626"/>
      <c r="CY7" s="627"/>
      <c r="CZ7" s="628">
        <v>15.7</v>
      </c>
      <c r="DA7" s="628"/>
      <c r="DB7" s="628"/>
      <c r="DC7" s="628"/>
      <c r="DD7" s="634">
        <v>114109</v>
      </c>
      <c r="DE7" s="626"/>
      <c r="DF7" s="626"/>
      <c r="DG7" s="626"/>
      <c r="DH7" s="626"/>
      <c r="DI7" s="626"/>
      <c r="DJ7" s="626"/>
      <c r="DK7" s="626"/>
      <c r="DL7" s="626"/>
      <c r="DM7" s="626"/>
      <c r="DN7" s="626"/>
      <c r="DO7" s="626"/>
      <c r="DP7" s="627"/>
      <c r="DQ7" s="634">
        <v>3627118</v>
      </c>
      <c r="DR7" s="626"/>
      <c r="DS7" s="626"/>
      <c r="DT7" s="626"/>
      <c r="DU7" s="626"/>
      <c r="DV7" s="626"/>
      <c r="DW7" s="626"/>
      <c r="DX7" s="626"/>
      <c r="DY7" s="626"/>
      <c r="DZ7" s="626"/>
      <c r="EA7" s="626"/>
      <c r="EB7" s="626"/>
      <c r="EC7" s="635"/>
    </row>
    <row r="8" spans="2:143" ht="11.25" customHeight="1">
      <c r="B8" s="622" t="s">
        <v>219</v>
      </c>
      <c r="C8" s="623"/>
      <c r="D8" s="623"/>
      <c r="E8" s="623"/>
      <c r="F8" s="623"/>
      <c r="G8" s="623"/>
      <c r="H8" s="623"/>
      <c r="I8" s="623"/>
      <c r="J8" s="623"/>
      <c r="K8" s="623"/>
      <c r="L8" s="623"/>
      <c r="M8" s="623"/>
      <c r="N8" s="623"/>
      <c r="O8" s="623"/>
      <c r="P8" s="623"/>
      <c r="Q8" s="624"/>
      <c r="R8" s="625">
        <v>12696</v>
      </c>
      <c r="S8" s="626"/>
      <c r="T8" s="626"/>
      <c r="U8" s="626"/>
      <c r="V8" s="626"/>
      <c r="W8" s="626"/>
      <c r="X8" s="626"/>
      <c r="Y8" s="627"/>
      <c r="Z8" s="628">
        <v>0</v>
      </c>
      <c r="AA8" s="628"/>
      <c r="AB8" s="628"/>
      <c r="AC8" s="628"/>
      <c r="AD8" s="629">
        <v>12696</v>
      </c>
      <c r="AE8" s="629"/>
      <c r="AF8" s="629"/>
      <c r="AG8" s="629"/>
      <c r="AH8" s="629"/>
      <c r="AI8" s="629"/>
      <c r="AJ8" s="629"/>
      <c r="AK8" s="629"/>
      <c r="AL8" s="630">
        <v>0.1</v>
      </c>
      <c r="AM8" s="631"/>
      <c r="AN8" s="631"/>
      <c r="AO8" s="632"/>
      <c r="AP8" s="622" t="s">
        <v>220</v>
      </c>
      <c r="AQ8" s="623"/>
      <c r="AR8" s="623"/>
      <c r="AS8" s="623"/>
      <c r="AT8" s="623"/>
      <c r="AU8" s="623"/>
      <c r="AV8" s="623"/>
      <c r="AW8" s="623"/>
      <c r="AX8" s="623"/>
      <c r="AY8" s="623"/>
      <c r="AZ8" s="623"/>
      <c r="BA8" s="623"/>
      <c r="BB8" s="623"/>
      <c r="BC8" s="623"/>
      <c r="BD8" s="623"/>
      <c r="BE8" s="623"/>
      <c r="BF8" s="624"/>
      <c r="BG8" s="625">
        <v>78886</v>
      </c>
      <c r="BH8" s="626"/>
      <c r="BI8" s="626"/>
      <c r="BJ8" s="626"/>
      <c r="BK8" s="626"/>
      <c r="BL8" s="626"/>
      <c r="BM8" s="626"/>
      <c r="BN8" s="627"/>
      <c r="BO8" s="628">
        <v>1.6</v>
      </c>
      <c r="BP8" s="628"/>
      <c r="BQ8" s="628"/>
      <c r="BR8" s="628"/>
      <c r="BS8" s="634" t="s">
        <v>112</v>
      </c>
      <c r="BT8" s="626"/>
      <c r="BU8" s="626"/>
      <c r="BV8" s="626"/>
      <c r="BW8" s="626"/>
      <c r="BX8" s="626"/>
      <c r="BY8" s="626"/>
      <c r="BZ8" s="626"/>
      <c r="CA8" s="626"/>
      <c r="CB8" s="635"/>
      <c r="CD8" s="639" t="s">
        <v>221</v>
      </c>
      <c r="CE8" s="640"/>
      <c r="CF8" s="640"/>
      <c r="CG8" s="640"/>
      <c r="CH8" s="640"/>
      <c r="CI8" s="640"/>
      <c r="CJ8" s="640"/>
      <c r="CK8" s="640"/>
      <c r="CL8" s="640"/>
      <c r="CM8" s="640"/>
      <c r="CN8" s="640"/>
      <c r="CO8" s="640"/>
      <c r="CP8" s="640"/>
      <c r="CQ8" s="641"/>
      <c r="CR8" s="625">
        <v>7747802</v>
      </c>
      <c r="CS8" s="626"/>
      <c r="CT8" s="626"/>
      <c r="CU8" s="626"/>
      <c r="CV8" s="626"/>
      <c r="CW8" s="626"/>
      <c r="CX8" s="626"/>
      <c r="CY8" s="627"/>
      <c r="CZ8" s="628">
        <v>29.7</v>
      </c>
      <c r="DA8" s="628"/>
      <c r="DB8" s="628"/>
      <c r="DC8" s="628"/>
      <c r="DD8" s="634">
        <v>267221</v>
      </c>
      <c r="DE8" s="626"/>
      <c r="DF8" s="626"/>
      <c r="DG8" s="626"/>
      <c r="DH8" s="626"/>
      <c r="DI8" s="626"/>
      <c r="DJ8" s="626"/>
      <c r="DK8" s="626"/>
      <c r="DL8" s="626"/>
      <c r="DM8" s="626"/>
      <c r="DN8" s="626"/>
      <c r="DO8" s="626"/>
      <c r="DP8" s="627"/>
      <c r="DQ8" s="634">
        <v>4223643</v>
      </c>
      <c r="DR8" s="626"/>
      <c r="DS8" s="626"/>
      <c r="DT8" s="626"/>
      <c r="DU8" s="626"/>
      <c r="DV8" s="626"/>
      <c r="DW8" s="626"/>
      <c r="DX8" s="626"/>
      <c r="DY8" s="626"/>
      <c r="DZ8" s="626"/>
      <c r="EA8" s="626"/>
      <c r="EB8" s="626"/>
      <c r="EC8" s="635"/>
    </row>
    <row r="9" spans="2:143" ht="11.25" customHeight="1">
      <c r="B9" s="622" t="s">
        <v>222</v>
      </c>
      <c r="C9" s="623"/>
      <c r="D9" s="623"/>
      <c r="E9" s="623"/>
      <c r="F9" s="623"/>
      <c r="G9" s="623"/>
      <c r="H9" s="623"/>
      <c r="I9" s="623"/>
      <c r="J9" s="623"/>
      <c r="K9" s="623"/>
      <c r="L9" s="623"/>
      <c r="M9" s="623"/>
      <c r="N9" s="623"/>
      <c r="O9" s="623"/>
      <c r="P9" s="623"/>
      <c r="Q9" s="624"/>
      <c r="R9" s="625">
        <v>6674</v>
      </c>
      <c r="S9" s="626"/>
      <c r="T9" s="626"/>
      <c r="U9" s="626"/>
      <c r="V9" s="626"/>
      <c r="W9" s="626"/>
      <c r="X9" s="626"/>
      <c r="Y9" s="627"/>
      <c r="Z9" s="628">
        <v>0</v>
      </c>
      <c r="AA9" s="628"/>
      <c r="AB9" s="628"/>
      <c r="AC9" s="628"/>
      <c r="AD9" s="629">
        <v>6674</v>
      </c>
      <c r="AE9" s="629"/>
      <c r="AF9" s="629"/>
      <c r="AG9" s="629"/>
      <c r="AH9" s="629"/>
      <c r="AI9" s="629"/>
      <c r="AJ9" s="629"/>
      <c r="AK9" s="629"/>
      <c r="AL9" s="630">
        <v>0</v>
      </c>
      <c r="AM9" s="631"/>
      <c r="AN9" s="631"/>
      <c r="AO9" s="632"/>
      <c r="AP9" s="622" t="s">
        <v>223</v>
      </c>
      <c r="AQ9" s="623"/>
      <c r="AR9" s="623"/>
      <c r="AS9" s="623"/>
      <c r="AT9" s="623"/>
      <c r="AU9" s="623"/>
      <c r="AV9" s="623"/>
      <c r="AW9" s="623"/>
      <c r="AX9" s="623"/>
      <c r="AY9" s="623"/>
      <c r="AZ9" s="623"/>
      <c r="BA9" s="623"/>
      <c r="BB9" s="623"/>
      <c r="BC9" s="623"/>
      <c r="BD9" s="623"/>
      <c r="BE9" s="623"/>
      <c r="BF9" s="624"/>
      <c r="BG9" s="625">
        <v>1614310</v>
      </c>
      <c r="BH9" s="626"/>
      <c r="BI9" s="626"/>
      <c r="BJ9" s="626"/>
      <c r="BK9" s="626"/>
      <c r="BL9" s="626"/>
      <c r="BM9" s="626"/>
      <c r="BN9" s="627"/>
      <c r="BO9" s="628">
        <v>33.1</v>
      </c>
      <c r="BP9" s="628"/>
      <c r="BQ9" s="628"/>
      <c r="BR9" s="628"/>
      <c r="BS9" s="634" t="s">
        <v>112</v>
      </c>
      <c r="BT9" s="626"/>
      <c r="BU9" s="626"/>
      <c r="BV9" s="626"/>
      <c r="BW9" s="626"/>
      <c r="BX9" s="626"/>
      <c r="BY9" s="626"/>
      <c r="BZ9" s="626"/>
      <c r="CA9" s="626"/>
      <c r="CB9" s="635"/>
      <c r="CD9" s="639" t="s">
        <v>224</v>
      </c>
      <c r="CE9" s="640"/>
      <c r="CF9" s="640"/>
      <c r="CG9" s="640"/>
      <c r="CH9" s="640"/>
      <c r="CI9" s="640"/>
      <c r="CJ9" s="640"/>
      <c r="CK9" s="640"/>
      <c r="CL9" s="640"/>
      <c r="CM9" s="640"/>
      <c r="CN9" s="640"/>
      <c r="CO9" s="640"/>
      <c r="CP9" s="640"/>
      <c r="CQ9" s="641"/>
      <c r="CR9" s="625">
        <v>2107005</v>
      </c>
      <c r="CS9" s="626"/>
      <c r="CT9" s="626"/>
      <c r="CU9" s="626"/>
      <c r="CV9" s="626"/>
      <c r="CW9" s="626"/>
      <c r="CX9" s="626"/>
      <c r="CY9" s="627"/>
      <c r="CZ9" s="628">
        <v>8.1</v>
      </c>
      <c r="DA9" s="628"/>
      <c r="DB9" s="628"/>
      <c r="DC9" s="628"/>
      <c r="DD9" s="634">
        <v>67650</v>
      </c>
      <c r="DE9" s="626"/>
      <c r="DF9" s="626"/>
      <c r="DG9" s="626"/>
      <c r="DH9" s="626"/>
      <c r="DI9" s="626"/>
      <c r="DJ9" s="626"/>
      <c r="DK9" s="626"/>
      <c r="DL9" s="626"/>
      <c r="DM9" s="626"/>
      <c r="DN9" s="626"/>
      <c r="DO9" s="626"/>
      <c r="DP9" s="627"/>
      <c r="DQ9" s="634">
        <v>1484838</v>
      </c>
      <c r="DR9" s="626"/>
      <c r="DS9" s="626"/>
      <c r="DT9" s="626"/>
      <c r="DU9" s="626"/>
      <c r="DV9" s="626"/>
      <c r="DW9" s="626"/>
      <c r="DX9" s="626"/>
      <c r="DY9" s="626"/>
      <c r="DZ9" s="626"/>
      <c r="EA9" s="626"/>
      <c r="EB9" s="626"/>
      <c r="EC9" s="635"/>
    </row>
    <row r="10" spans="2:143" ht="11.25" customHeight="1">
      <c r="B10" s="622" t="s">
        <v>225</v>
      </c>
      <c r="C10" s="623"/>
      <c r="D10" s="623"/>
      <c r="E10" s="623"/>
      <c r="F10" s="623"/>
      <c r="G10" s="623"/>
      <c r="H10" s="623"/>
      <c r="I10" s="623"/>
      <c r="J10" s="623"/>
      <c r="K10" s="623"/>
      <c r="L10" s="623"/>
      <c r="M10" s="623"/>
      <c r="N10" s="623"/>
      <c r="O10" s="623"/>
      <c r="P10" s="623"/>
      <c r="Q10" s="624"/>
      <c r="R10" s="625">
        <v>798447</v>
      </c>
      <c r="S10" s="626"/>
      <c r="T10" s="626"/>
      <c r="U10" s="626"/>
      <c r="V10" s="626"/>
      <c r="W10" s="626"/>
      <c r="X10" s="626"/>
      <c r="Y10" s="627"/>
      <c r="Z10" s="628">
        <v>3</v>
      </c>
      <c r="AA10" s="628"/>
      <c r="AB10" s="628"/>
      <c r="AC10" s="628"/>
      <c r="AD10" s="629">
        <v>798447</v>
      </c>
      <c r="AE10" s="629"/>
      <c r="AF10" s="629"/>
      <c r="AG10" s="629"/>
      <c r="AH10" s="629"/>
      <c r="AI10" s="629"/>
      <c r="AJ10" s="629"/>
      <c r="AK10" s="629"/>
      <c r="AL10" s="630">
        <v>5.2</v>
      </c>
      <c r="AM10" s="631"/>
      <c r="AN10" s="631"/>
      <c r="AO10" s="632"/>
      <c r="AP10" s="622" t="s">
        <v>226</v>
      </c>
      <c r="AQ10" s="623"/>
      <c r="AR10" s="623"/>
      <c r="AS10" s="623"/>
      <c r="AT10" s="623"/>
      <c r="AU10" s="623"/>
      <c r="AV10" s="623"/>
      <c r="AW10" s="623"/>
      <c r="AX10" s="623"/>
      <c r="AY10" s="623"/>
      <c r="AZ10" s="623"/>
      <c r="BA10" s="623"/>
      <c r="BB10" s="623"/>
      <c r="BC10" s="623"/>
      <c r="BD10" s="623"/>
      <c r="BE10" s="623"/>
      <c r="BF10" s="624"/>
      <c r="BG10" s="625">
        <v>106909</v>
      </c>
      <c r="BH10" s="626"/>
      <c r="BI10" s="626"/>
      <c r="BJ10" s="626"/>
      <c r="BK10" s="626"/>
      <c r="BL10" s="626"/>
      <c r="BM10" s="626"/>
      <c r="BN10" s="627"/>
      <c r="BO10" s="628">
        <v>2.2000000000000002</v>
      </c>
      <c r="BP10" s="628"/>
      <c r="BQ10" s="628"/>
      <c r="BR10" s="628"/>
      <c r="BS10" s="634" t="s">
        <v>112</v>
      </c>
      <c r="BT10" s="626"/>
      <c r="BU10" s="626"/>
      <c r="BV10" s="626"/>
      <c r="BW10" s="626"/>
      <c r="BX10" s="626"/>
      <c r="BY10" s="626"/>
      <c r="BZ10" s="626"/>
      <c r="CA10" s="626"/>
      <c r="CB10" s="635"/>
      <c r="CD10" s="639" t="s">
        <v>227</v>
      </c>
      <c r="CE10" s="640"/>
      <c r="CF10" s="640"/>
      <c r="CG10" s="640"/>
      <c r="CH10" s="640"/>
      <c r="CI10" s="640"/>
      <c r="CJ10" s="640"/>
      <c r="CK10" s="640"/>
      <c r="CL10" s="640"/>
      <c r="CM10" s="640"/>
      <c r="CN10" s="640"/>
      <c r="CO10" s="640"/>
      <c r="CP10" s="640"/>
      <c r="CQ10" s="641"/>
      <c r="CR10" s="625">
        <v>38942</v>
      </c>
      <c r="CS10" s="626"/>
      <c r="CT10" s="626"/>
      <c r="CU10" s="626"/>
      <c r="CV10" s="626"/>
      <c r="CW10" s="626"/>
      <c r="CX10" s="626"/>
      <c r="CY10" s="627"/>
      <c r="CZ10" s="628">
        <v>0.1</v>
      </c>
      <c r="DA10" s="628"/>
      <c r="DB10" s="628"/>
      <c r="DC10" s="628"/>
      <c r="DD10" s="634" t="s">
        <v>112</v>
      </c>
      <c r="DE10" s="626"/>
      <c r="DF10" s="626"/>
      <c r="DG10" s="626"/>
      <c r="DH10" s="626"/>
      <c r="DI10" s="626"/>
      <c r="DJ10" s="626"/>
      <c r="DK10" s="626"/>
      <c r="DL10" s="626"/>
      <c r="DM10" s="626"/>
      <c r="DN10" s="626"/>
      <c r="DO10" s="626"/>
      <c r="DP10" s="627"/>
      <c r="DQ10" s="634">
        <v>25031</v>
      </c>
      <c r="DR10" s="626"/>
      <c r="DS10" s="626"/>
      <c r="DT10" s="626"/>
      <c r="DU10" s="626"/>
      <c r="DV10" s="626"/>
      <c r="DW10" s="626"/>
      <c r="DX10" s="626"/>
      <c r="DY10" s="626"/>
      <c r="DZ10" s="626"/>
      <c r="EA10" s="626"/>
      <c r="EB10" s="626"/>
      <c r="EC10" s="635"/>
    </row>
    <row r="11" spans="2:143" ht="11.25" customHeight="1">
      <c r="B11" s="622" t="s">
        <v>228</v>
      </c>
      <c r="C11" s="623"/>
      <c r="D11" s="623"/>
      <c r="E11" s="623"/>
      <c r="F11" s="623"/>
      <c r="G11" s="623"/>
      <c r="H11" s="623"/>
      <c r="I11" s="623"/>
      <c r="J11" s="623"/>
      <c r="K11" s="623"/>
      <c r="L11" s="623"/>
      <c r="M11" s="623"/>
      <c r="N11" s="623"/>
      <c r="O11" s="623"/>
      <c r="P11" s="623"/>
      <c r="Q11" s="624"/>
      <c r="R11" s="625" t="s">
        <v>112</v>
      </c>
      <c r="S11" s="626"/>
      <c r="T11" s="626"/>
      <c r="U11" s="626"/>
      <c r="V11" s="626"/>
      <c r="W11" s="626"/>
      <c r="X11" s="626"/>
      <c r="Y11" s="627"/>
      <c r="Z11" s="628" t="s">
        <v>112</v>
      </c>
      <c r="AA11" s="628"/>
      <c r="AB11" s="628"/>
      <c r="AC11" s="628"/>
      <c r="AD11" s="629" t="s">
        <v>112</v>
      </c>
      <c r="AE11" s="629"/>
      <c r="AF11" s="629"/>
      <c r="AG11" s="629"/>
      <c r="AH11" s="629"/>
      <c r="AI11" s="629"/>
      <c r="AJ11" s="629"/>
      <c r="AK11" s="629"/>
      <c r="AL11" s="630" t="s">
        <v>112</v>
      </c>
      <c r="AM11" s="631"/>
      <c r="AN11" s="631"/>
      <c r="AO11" s="632"/>
      <c r="AP11" s="622" t="s">
        <v>229</v>
      </c>
      <c r="AQ11" s="623"/>
      <c r="AR11" s="623"/>
      <c r="AS11" s="623"/>
      <c r="AT11" s="623"/>
      <c r="AU11" s="623"/>
      <c r="AV11" s="623"/>
      <c r="AW11" s="623"/>
      <c r="AX11" s="623"/>
      <c r="AY11" s="623"/>
      <c r="AZ11" s="623"/>
      <c r="BA11" s="623"/>
      <c r="BB11" s="623"/>
      <c r="BC11" s="623"/>
      <c r="BD11" s="623"/>
      <c r="BE11" s="623"/>
      <c r="BF11" s="624"/>
      <c r="BG11" s="625">
        <v>117482</v>
      </c>
      <c r="BH11" s="626"/>
      <c r="BI11" s="626"/>
      <c r="BJ11" s="626"/>
      <c r="BK11" s="626"/>
      <c r="BL11" s="626"/>
      <c r="BM11" s="626"/>
      <c r="BN11" s="627"/>
      <c r="BO11" s="628">
        <v>2.4</v>
      </c>
      <c r="BP11" s="628"/>
      <c r="BQ11" s="628"/>
      <c r="BR11" s="628"/>
      <c r="BS11" s="634" t="s">
        <v>112</v>
      </c>
      <c r="BT11" s="626"/>
      <c r="BU11" s="626"/>
      <c r="BV11" s="626"/>
      <c r="BW11" s="626"/>
      <c r="BX11" s="626"/>
      <c r="BY11" s="626"/>
      <c r="BZ11" s="626"/>
      <c r="CA11" s="626"/>
      <c r="CB11" s="635"/>
      <c r="CD11" s="639" t="s">
        <v>230</v>
      </c>
      <c r="CE11" s="640"/>
      <c r="CF11" s="640"/>
      <c r="CG11" s="640"/>
      <c r="CH11" s="640"/>
      <c r="CI11" s="640"/>
      <c r="CJ11" s="640"/>
      <c r="CK11" s="640"/>
      <c r="CL11" s="640"/>
      <c r="CM11" s="640"/>
      <c r="CN11" s="640"/>
      <c r="CO11" s="640"/>
      <c r="CP11" s="640"/>
      <c r="CQ11" s="641"/>
      <c r="CR11" s="625">
        <v>1705639</v>
      </c>
      <c r="CS11" s="626"/>
      <c r="CT11" s="626"/>
      <c r="CU11" s="626"/>
      <c r="CV11" s="626"/>
      <c r="CW11" s="626"/>
      <c r="CX11" s="626"/>
      <c r="CY11" s="627"/>
      <c r="CZ11" s="628">
        <v>6.5</v>
      </c>
      <c r="DA11" s="628"/>
      <c r="DB11" s="628"/>
      <c r="DC11" s="628"/>
      <c r="DD11" s="634">
        <v>119679</v>
      </c>
      <c r="DE11" s="626"/>
      <c r="DF11" s="626"/>
      <c r="DG11" s="626"/>
      <c r="DH11" s="626"/>
      <c r="DI11" s="626"/>
      <c r="DJ11" s="626"/>
      <c r="DK11" s="626"/>
      <c r="DL11" s="626"/>
      <c r="DM11" s="626"/>
      <c r="DN11" s="626"/>
      <c r="DO11" s="626"/>
      <c r="DP11" s="627"/>
      <c r="DQ11" s="634">
        <v>948061</v>
      </c>
      <c r="DR11" s="626"/>
      <c r="DS11" s="626"/>
      <c r="DT11" s="626"/>
      <c r="DU11" s="626"/>
      <c r="DV11" s="626"/>
      <c r="DW11" s="626"/>
      <c r="DX11" s="626"/>
      <c r="DY11" s="626"/>
      <c r="DZ11" s="626"/>
      <c r="EA11" s="626"/>
      <c r="EB11" s="626"/>
      <c r="EC11" s="635"/>
    </row>
    <row r="12" spans="2:143" ht="11.25" customHeight="1">
      <c r="B12" s="622" t="s">
        <v>231</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232</v>
      </c>
      <c r="AQ12" s="623"/>
      <c r="AR12" s="623"/>
      <c r="AS12" s="623"/>
      <c r="AT12" s="623"/>
      <c r="AU12" s="623"/>
      <c r="AV12" s="623"/>
      <c r="AW12" s="623"/>
      <c r="AX12" s="623"/>
      <c r="AY12" s="623"/>
      <c r="AZ12" s="623"/>
      <c r="BA12" s="623"/>
      <c r="BB12" s="623"/>
      <c r="BC12" s="623"/>
      <c r="BD12" s="623"/>
      <c r="BE12" s="623"/>
      <c r="BF12" s="624"/>
      <c r="BG12" s="625">
        <v>2406927</v>
      </c>
      <c r="BH12" s="626"/>
      <c r="BI12" s="626"/>
      <c r="BJ12" s="626"/>
      <c r="BK12" s="626"/>
      <c r="BL12" s="626"/>
      <c r="BM12" s="626"/>
      <c r="BN12" s="627"/>
      <c r="BO12" s="628">
        <v>49.4</v>
      </c>
      <c r="BP12" s="628"/>
      <c r="BQ12" s="628"/>
      <c r="BR12" s="628"/>
      <c r="BS12" s="634">
        <v>86036</v>
      </c>
      <c r="BT12" s="626"/>
      <c r="BU12" s="626"/>
      <c r="BV12" s="626"/>
      <c r="BW12" s="626"/>
      <c r="BX12" s="626"/>
      <c r="BY12" s="626"/>
      <c r="BZ12" s="626"/>
      <c r="CA12" s="626"/>
      <c r="CB12" s="635"/>
      <c r="CD12" s="639" t="s">
        <v>233</v>
      </c>
      <c r="CE12" s="640"/>
      <c r="CF12" s="640"/>
      <c r="CG12" s="640"/>
      <c r="CH12" s="640"/>
      <c r="CI12" s="640"/>
      <c r="CJ12" s="640"/>
      <c r="CK12" s="640"/>
      <c r="CL12" s="640"/>
      <c r="CM12" s="640"/>
      <c r="CN12" s="640"/>
      <c r="CO12" s="640"/>
      <c r="CP12" s="640"/>
      <c r="CQ12" s="641"/>
      <c r="CR12" s="625">
        <v>1333958</v>
      </c>
      <c r="CS12" s="626"/>
      <c r="CT12" s="626"/>
      <c r="CU12" s="626"/>
      <c r="CV12" s="626"/>
      <c r="CW12" s="626"/>
      <c r="CX12" s="626"/>
      <c r="CY12" s="627"/>
      <c r="CZ12" s="628">
        <v>5.0999999999999996</v>
      </c>
      <c r="DA12" s="628"/>
      <c r="DB12" s="628"/>
      <c r="DC12" s="628"/>
      <c r="DD12" s="634">
        <v>155307</v>
      </c>
      <c r="DE12" s="626"/>
      <c r="DF12" s="626"/>
      <c r="DG12" s="626"/>
      <c r="DH12" s="626"/>
      <c r="DI12" s="626"/>
      <c r="DJ12" s="626"/>
      <c r="DK12" s="626"/>
      <c r="DL12" s="626"/>
      <c r="DM12" s="626"/>
      <c r="DN12" s="626"/>
      <c r="DO12" s="626"/>
      <c r="DP12" s="627"/>
      <c r="DQ12" s="634">
        <v>769566</v>
      </c>
      <c r="DR12" s="626"/>
      <c r="DS12" s="626"/>
      <c r="DT12" s="626"/>
      <c r="DU12" s="626"/>
      <c r="DV12" s="626"/>
      <c r="DW12" s="626"/>
      <c r="DX12" s="626"/>
      <c r="DY12" s="626"/>
      <c r="DZ12" s="626"/>
      <c r="EA12" s="626"/>
      <c r="EB12" s="626"/>
      <c r="EC12" s="635"/>
    </row>
    <row r="13" spans="2:143" ht="11.25" customHeight="1">
      <c r="B13" s="622" t="s">
        <v>234</v>
      </c>
      <c r="C13" s="623"/>
      <c r="D13" s="623"/>
      <c r="E13" s="623"/>
      <c r="F13" s="623"/>
      <c r="G13" s="623"/>
      <c r="H13" s="623"/>
      <c r="I13" s="623"/>
      <c r="J13" s="623"/>
      <c r="K13" s="623"/>
      <c r="L13" s="623"/>
      <c r="M13" s="623"/>
      <c r="N13" s="623"/>
      <c r="O13" s="623"/>
      <c r="P13" s="623"/>
      <c r="Q13" s="624"/>
      <c r="R13" s="625">
        <v>46761</v>
      </c>
      <c r="S13" s="626"/>
      <c r="T13" s="626"/>
      <c r="U13" s="626"/>
      <c r="V13" s="626"/>
      <c r="W13" s="626"/>
      <c r="X13" s="626"/>
      <c r="Y13" s="627"/>
      <c r="Z13" s="628">
        <v>0.2</v>
      </c>
      <c r="AA13" s="628"/>
      <c r="AB13" s="628"/>
      <c r="AC13" s="628"/>
      <c r="AD13" s="629">
        <v>46761</v>
      </c>
      <c r="AE13" s="629"/>
      <c r="AF13" s="629"/>
      <c r="AG13" s="629"/>
      <c r="AH13" s="629"/>
      <c r="AI13" s="629"/>
      <c r="AJ13" s="629"/>
      <c r="AK13" s="629"/>
      <c r="AL13" s="630">
        <v>0.3</v>
      </c>
      <c r="AM13" s="631"/>
      <c r="AN13" s="631"/>
      <c r="AO13" s="632"/>
      <c r="AP13" s="622" t="s">
        <v>235</v>
      </c>
      <c r="AQ13" s="623"/>
      <c r="AR13" s="623"/>
      <c r="AS13" s="623"/>
      <c r="AT13" s="623"/>
      <c r="AU13" s="623"/>
      <c r="AV13" s="623"/>
      <c r="AW13" s="623"/>
      <c r="AX13" s="623"/>
      <c r="AY13" s="623"/>
      <c r="AZ13" s="623"/>
      <c r="BA13" s="623"/>
      <c r="BB13" s="623"/>
      <c r="BC13" s="623"/>
      <c r="BD13" s="623"/>
      <c r="BE13" s="623"/>
      <c r="BF13" s="624"/>
      <c r="BG13" s="625">
        <v>2389004</v>
      </c>
      <c r="BH13" s="626"/>
      <c r="BI13" s="626"/>
      <c r="BJ13" s="626"/>
      <c r="BK13" s="626"/>
      <c r="BL13" s="626"/>
      <c r="BM13" s="626"/>
      <c r="BN13" s="627"/>
      <c r="BO13" s="628">
        <v>49</v>
      </c>
      <c r="BP13" s="628"/>
      <c r="BQ13" s="628"/>
      <c r="BR13" s="628"/>
      <c r="BS13" s="634">
        <v>86036</v>
      </c>
      <c r="BT13" s="626"/>
      <c r="BU13" s="626"/>
      <c r="BV13" s="626"/>
      <c r="BW13" s="626"/>
      <c r="BX13" s="626"/>
      <c r="BY13" s="626"/>
      <c r="BZ13" s="626"/>
      <c r="CA13" s="626"/>
      <c r="CB13" s="635"/>
      <c r="CD13" s="639" t="s">
        <v>236</v>
      </c>
      <c r="CE13" s="640"/>
      <c r="CF13" s="640"/>
      <c r="CG13" s="640"/>
      <c r="CH13" s="640"/>
      <c r="CI13" s="640"/>
      <c r="CJ13" s="640"/>
      <c r="CK13" s="640"/>
      <c r="CL13" s="640"/>
      <c r="CM13" s="640"/>
      <c r="CN13" s="640"/>
      <c r="CO13" s="640"/>
      <c r="CP13" s="640"/>
      <c r="CQ13" s="641"/>
      <c r="CR13" s="625">
        <v>2700002</v>
      </c>
      <c r="CS13" s="626"/>
      <c r="CT13" s="626"/>
      <c r="CU13" s="626"/>
      <c r="CV13" s="626"/>
      <c r="CW13" s="626"/>
      <c r="CX13" s="626"/>
      <c r="CY13" s="627"/>
      <c r="CZ13" s="628">
        <v>10.3</v>
      </c>
      <c r="DA13" s="628"/>
      <c r="DB13" s="628"/>
      <c r="DC13" s="628"/>
      <c r="DD13" s="634">
        <v>721702</v>
      </c>
      <c r="DE13" s="626"/>
      <c r="DF13" s="626"/>
      <c r="DG13" s="626"/>
      <c r="DH13" s="626"/>
      <c r="DI13" s="626"/>
      <c r="DJ13" s="626"/>
      <c r="DK13" s="626"/>
      <c r="DL13" s="626"/>
      <c r="DM13" s="626"/>
      <c r="DN13" s="626"/>
      <c r="DO13" s="626"/>
      <c r="DP13" s="627"/>
      <c r="DQ13" s="634">
        <v>1997613</v>
      </c>
      <c r="DR13" s="626"/>
      <c r="DS13" s="626"/>
      <c r="DT13" s="626"/>
      <c r="DU13" s="626"/>
      <c r="DV13" s="626"/>
      <c r="DW13" s="626"/>
      <c r="DX13" s="626"/>
      <c r="DY13" s="626"/>
      <c r="DZ13" s="626"/>
      <c r="EA13" s="626"/>
      <c r="EB13" s="626"/>
      <c r="EC13" s="635"/>
    </row>
    <row r="14" spans="2:143" ht="11.25" customHeight="1">
      <c r="B14" s="622" t="s">
        <v>237</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238</v>
      </c>
      <c r="AQ14" s="623"/>
      <c r="AR14" s="623"/>
      <c r="AS14" s="623"/>
      <c r="AT14" s="623"/>
      <c r="AU14" s="623"/>
      <c r="AV14" s="623"/>
      <c r="AW14" s="623"/>
      <c r="AX14" s="623"/>
      <c r="AY14" s="623"/>
      <c r="AZ14" s="623"/>
      <c r="BA14" s="623"/>
      <c r="BB14" s="623"/>
      <c r="BC14" s="623"/>
      <c r="BD14" s="623"/>
      <c r="BE14" s="623"/>
      <c r="BF14" s="624"/>
      <c r="BG14" s="625">
        <v>155725</v>
      </c>
      <c r="BH14" s="626"/>
      <c r="BI14" s="626"/>
      <c r="BJ14" s="626"/>
      <c r="BK14" s="626"/>
      <c r="BL14" s="626"/>
      <c r="BM14" s="626"/>
      <c r="BN14" s="627"/>
      <c r="BO14" s="628">
        <v>3.2</v>
      </c>
      <c r="BP14" s="628"/>
      <c r="BQ14" s="628"/>
      <c r="BR14" s="628"/>
      <c r="BS14" s="634" t="s">
        <v>112</v>
      </c>
      <c r="BT14" s="626"/>
      <c r="BU14" s="626"/>
      <c r="BV14" s="626"/>
      <c r="BW14" s="626"/>
      <c r="BX14" s="626"/>
      <c r="BY14" s="626"/>
      <c r="BZ14" s="626"/>
      <c r="CA14" s="626"/>
      <c r="CB14" s="635"/>
      <c r="CD14" s="639" t="s">
        <v>239</v>
      </c>
      <c r="CE14" s="640"/>
      <c r="CF14" s="640"/>
      <c r="CG14" s="640"/>
      <c r="CH14" s="640"/>
      <c r="CI14" s="640"/>
      <c r="CJ14" s="640"/>
      <c r="CK14" s="640"/>
      <c r="CL14" s="640"/>
      <c r="CM14" s="640"/>
      <c r="CN14" s="640"/>
      <c r="CO14" s="640"/>
      <c r="CP14" s="640"/>
      <c r="CQ14" s="641"/>
      <c r="CR14" s="625">
        <v>891865</v>
      </c>
      <c r="CS14" s="626"/>
      <c r="CT14" s="626"/>
      <c r="CU14" s="626"/>
      <c r="CV14" s="626"/>
      <c r="CW14" s="626"/>
      <c r="CX14" s="626"/>
      <c r="CY14" s="627"/>
      <c r="CZ14" s="628">
        <v>3.4</v>
      </c>
      <c r="DA14" s="628"/>
      <c r="DB14" s="628"/>
      <c r="DC14" s="628"/>
      <c r="DD14" s="634">
        <v>40424</v>
      </c>
      <c r="DE14" s="626"/>
      <c r="DF14" s="626"/>
      <c r="DG14" s="626"/>
      <c r="DH14" s="626"/>
      <c r="DI14" s="626"/>
      <c r="DJ14" s="626"/>
      <c r="DK14" s="626"/>
      <c r="DL14" s="626"/>
      <c r="DM14" s="626"/>
      <c r="DN14" s="626"/>
      <c r="DO14" s="626"/>
      <c r="DP14" s="627"/>
      <c r="DQ14" s="634">
        <v>854667</v>
      </c>
      <c r="DR14" s="626"/>
      <c r="DS14" s="626"/>
      <c r="DT14" s="626"/>
      <c r="DU14" s="626"/>
      <c r="DV14" s="626"/>
      <c r="DW14" s="626"/>
      <c r="DX14" s="626"/>
      <c r="DY14" s="626"/>
      <c r="DZ14" s="626"/>
      <c r="EA14" s="626"/>
      <c r="EB14" s="626"/>
      <c r="EC14" s="635"/>
    </row>
    <row r="15" spans="2:143" ht="11.25" customHeight="1">
      <c r="B15" s="622" t="s">
        <v>240</v>
      </c>
      <c r="C15" s="623"/>
      <c r="D15" s="623"/>
      <c r="E15" s="623"/>
      <c r="F15" s="623"/>
      <c r="G15" s="623"/>
      <c r="H15" s="623"/>
      <c r="I15" s="623"/>
      <c r="J15" s="623"/>
      <c r="K15" s="623"/>
      <c r="L15" s="623"/>
      <c r="M15" s="623"/>
      <c r="N15" s="623"/>
      <c r="O15" s="623"/>
      <c r="P15" s="623"/>
      <c r="Q15" s="624"/>
      <c r="R15" s="625">
        <v>16988</v>
      </c>
      <c r="S15" s="626"/>
      <c r="T15" s="626"/>
      <c r="U15" s="626"/>
      <c r="V15" s="626"/>
      <c r="W15" s="626"/>
      <c r="X15" s="626"/>
      <c r="Y15" s="627"/>
      <c r="Z15" s="628">
        <v>0.1</v>
      </c>
      <c r="AA15" s="628"/>
      <c r="AB15" s="628"/>
      <c r="AC15" s="628"/>
      <c r="AD15" s="629">
        <v>16988</v>
      </c>
      <c r="AE15" s="629"/>
      <c r="AF15" s="629"/>
      <c r="AG15" s="629"/>
      <c r="AH15" s="629"/>
      <c r="AI15" s="629"/>
      <c r="AJ15" s="629"/>
      <c r="AK15" s="629"/>
      <c r="AL15" s="630">
        <v>0.1</v>
      </c>
      <c r="AM15" s="631"/>
      <c r="AN15" s="631"/>
      <c r="AO15" s="632"/>
      <c r="AP15" s="622" t="s">
        <v>241</v>
      </c>
      <c r="AQ15" s="623"/>
      <c r="AR15" s="623"/>
      <c r="AS15" s="623"/>
      <c r="AT15" s="623"/>
      <c r="AU15" s="623"/>
      <c r="AV15" s="623"/>
      <c r="AW15" s="623"/>
      <c r="AX15" s="623"/>
      <c r="AY15" s="623"/>
      <c r="AZ15" s="623"/>
      <c r="BA15" s="623"/>
      <c r="BB15" s="623"/>
      <c r="BC15" s="623"/>
      <c r="BD15" s="623"/>
      <c r="BE15" s="623"/>
      <c r="BF15" s="624"/>
      <c r="BG15" s="625">
        <v>349852</v>
      </c>
      <c r="BH15" s="626"/>
      <c r="BI15" s="626"/>
      <c r="BJ15" s="626"/>
      <c r="BK15" s="626"/>
      <c r="BL15" s="626"/>
      <c r="BM15" s="626"/>
      <c r="BN15" s="627"/>
      <c r="BO15" s="628">
        <v>7.2</v>
      </c>
      <c r="BP15" s="628"/>
      <c r="BQ15" s="628"/>
      <c r="BR15" s="628"/>
      <c r="BS15" s="634" t="s">
        <v>112</v>
      </c>
      <c r="BT15" s="626"/>
      <c r="BU15" s="626"/>
      <c r="BV15" s="626"/>
      <c r="BW15" s="626"/>
      <c r="BX15" s="626"/>
      <c r="BY15" s="626"/>
      <c r="BZ15" s="626"/>
      <c r="CA15" s="626"/>
      <c r="CB15" s="635"/>
      <c r="CD15" s="639" t="s">
        <v>242</v>
      </c>
      <c r="CE15" s="640"/>
      <c r="CF15" s="640"/>
      <c r="CG15" s="640"/>
      <c r="CH15" s="640"/>
      <c r="CI15" s="640"/>
      <c r="CJ15" s="640"/>
      <c r="CK15" s="640"/>
      <c r="CL15" s="640"/>
      <c r="CM15" s="640"/>
      <c r="CN15" s="640"/>
      <c r="CO15" s="640"/>
      <c r="CP15" s="640"/>
      <c r="CQ15" s="641"/>
      <c r="CR15" s="625">
        <v>2891714</v>
      </c>
      <c r="CS15" s="626"/>
      <c r="CT15" s="626"/>
      <c r="CU15" s="626"/>
      <c r="CV15" s="626"/>
      <c r="CW15" s="626"/>
      <c r="CX15" s="626"/>
      <c r="CY15" s="627"/>
      <c r="CZ15" s="628">
        <v>11.1</v>
      </c>
      <c r="DA15" s="628"/>
      <c r="DB15" s="628"/>
      <c r="DC15" s="628"/>
      <c r="DD15" s="634">
        <v>898276</v>
      </c>
      <c r="DE15" s="626"/>
      <c r="DF15" s="626"/>
      <c r="DG15" s="626"/>
      <c r="DH15" s="626"/>
      <c r="DI15" s="626"/>
      <c r="DJ15" s="626"/>
      <c r="DK15" s="626"/>
      <c r="DL15" s="626"/>
      <c r="DM15" s="626"/>
      <c r="DN15" s="626"/>
      <c r="DO15" s="626"/>
      <c r="DP15" s="627"/>
      <c r="DQ15" s="634">
        <v>1980020</v>
      </c>
      <c r="DR15" s="626"/>
      <c r="DS15" s="626"/>
      <c r="DT15" s="626"/>
      <c r="DU15" s="626"/>
      <c r="DV15" s="626"/>
      <c r="DW15" s="626"/>
      <c r="DX15" s="626"/>
      <c r="DY15" s="626"/>
      <c r="DZ15" s="626"/>
      <c r="EA15" s="626"/>
      <c r="EB15" s="626"/>
      <c r="EC15" s="635"/>
    </row>
    <row r="16" spans="2:143" ht="11.25" customHeight="1">
      <c r="B16" s="622" t="s">
        <v>243</v>
      </c>
      <c r="C16" s="623"/>
      <c r="D16" s="623"/>
      <c r="E16" s="623"/>
      <c r="F16" s="623"/>
      <c r="G16" s="623"/>
      <c r="H16" s="623"/>
      <c r="I16" s="623"/>
      <c r="J16" s="623"/>
      <c r="K16" s="623"/>
      <c r="L16" s="623"/>
      <c r="M16" s="623"/>
      <c r="N16" s="623"/>
      <c r="O16" s="623"/>
      <c r="P16" s="623"/>
      <c r="Q16" s="624"/>
      <c r="R16" s="625">
        <v>10705385</v>
      </c>
      <c r="S16" s="626"/>
      <c r="T16" s="626"/>
      <c r="U16" s="626"/>
      <c r="V16" s="626"/>
      <c r="W16" s="626"/>
      <c r="X16" s="626"/>
      <c r="Y16" s="627"/>
      <c r="Z16" s="628">
        <v>40</v>
      </c>
      <c r="AA16" s="628"/>
      <c r="AB16" s="628"/>
      <c r="AC16" s="628"/>
      <c r="AD16" s="629">
        <v>9353413</v>
      </c>
      <c r="AE16" s="629"/>
      <c r="AF16" s="629"/>
      <c r="AG16" s="629"/>
      <c r="AH16" s="629"/>
      <c r="AI16" s="629"/>
      <c r="AJ16" s="629"/>
      <c r="AK16" s="629"/>
      <c r="AL16" s="630">
        <v>60.6</v>
      </c>
      <c r="AM16" s="631"/>
      <c r="AN16" s="631"/>
      <c r="AO16" s="632"/>
      <c r="AP16" s="622" t="s">
        <v>244</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245</v>
      </c>
      <c r="CE16" s="640"/>
      <c r="CF16" s="640"/>
      <c r="CG16" s="640"/>
      <c r="CH16" s="640"/>
      <c r="CI16" s="640"/>
      <c r="CJ16" s="640"/>
      <c r="CK16" s="640"/>
      <c r="CL16" s="640"/>
      <c r="CM16" s="640"/>
      <c r="CN16" s="640"/>
      <c r="CO16" s="640"/>
      <c r="CP16" s="640"/>
      <c r="CQ16" s="641"/>
      <c r="CR16" s="625">
        <v>8587</v>
      </c>
      <c r="CS16" s="626"/>
      <c r="CT16" s="626"/>
      <c r="CU16" s="626"/>
      <c r="CV16" s="626"/>
      <c r="CW16" s="626"/>
      <c r="CX16" s="626"/>
      <c r="CY16" s="627"/>
      <c r="CZ16" s="628">
        <v>0</v>
      </c>
      <c r="DA16" s="628"/>
      <c r="DB16" s="628"/>
      <c r="DC16" s="628"/>
      <c r="DD16" s="634" t="s">
        <v>112</v>
      </c>
      <c r="DE16" s="626"/>
      <c r="DF16" s="626"/>
      <c r="DG16" s="626"/>
      <c r="DH16" s="626"/>
      <c r="DI16" s="626"/>
      <c r="DJ16" s="626"/>
      <c r="DK16" s="626"/>
      <c r="DL16" s="626"/>
      <c r="DM16" s="626"/>
      <c r="DN16" s="626"/>
      <c r="DO16" s="626"/>
      <c r="DP16" s="627"/>
      <c r="DQ16" s="634" t="s">
        <v>112</v>
      </c>
      <c r="DR16" s="626"/>
      <c r="DS16" s="626"/>
      <c r="DT16" s="626"/>
      <c r="DU16" s="626"/>
      <c r="DV16" s="626"/>
      <c r="DW16" s="626"/>
      <c r="DX16" s="626"/>
      <c r="DY16" s="626"/>
      <c r="DZ16" s="626"/>
      <c r="EA16" s="626"/>
      <c r="EB16" s="626"/>
      <c r="EC16" s="635"/>
    </row>
    <row r="17" spans="2:133" ht="11.25" customHeight="1">
      <c r="B17" s="622" t="s">
        <v>246</v>
      </c>
      <c r="C17" s="623"/>
      <c r="D17" s="623"/>
      <c r="E17" s="623"/>
      <c r="F17" s="623"/>
      <c r="G17" s="623"/>
      <c r="H17" s="623"/>
      <c r="I17" s="623"/>
      <c r="J17" s="623"/>
      <c r="K17" s="623"/>
      <c r="L17" s="623"/>
      <c r="M17" s="623"/>
      <c r="N17" s="623"/>
      <c r="O17" s="623"/>
      <c r="P17" s="623"/>
      <c r="Q17" s="624"/>
      <c r="R17" s="625">
        <v>9353413</v>
      </c>
      <c r="S17" s="626"/>
      <c r="T17" s="626"/>
      <c r="U17" s="626"/>
      <c r="V17" s="626"/>
      <c r="W17" s="626"/>
      <c r="X17" s="626"/>
      <c r="Y17" s="627"/>
      <c r="Z17" s="628">
        <v>34.9</v>
      </c>
      <c r="AA17" s="628"/>
      <c r="AB17" s="628"/>
      <c r="AC17" s="628"/>
      <c r="AD17" s="629">
        <v>9353413</v>
      </c>
      <c r="AE17" s="629"/>
      <c r="AF17" s="629"/>
      <c r="AG17" s="629"/>
      <c r="AH17" s="629"/>
      <c r="AI17" s="629"/>
      <c r="AJ17" s="629"/>
      <c r="AK17" s="629"/>
      <c r="AL17" s="630">
        <v>60.6</v>
      </c>
      <c r="AM17" s="631"/>
      <c r="AN17" s="631"/>
      <c r="AO17" s="632"/>
      <c r="AP17" s="622" t="s">
        <v>247</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248</v>
      </c>
      <c r="CE17" s="640"/>
      <c r="CF17" s="640"/>
      <c r="CG17" s="640"/>
      <c r="CH17" s="640"/>
      <c r="CI17" s="640"/>
      <c r="CJ17" s="640"/>
      <c r="CK17" s="640"/>
      <c r="CL17" s="640"/>
      <c r="CM17" s="640"/>
      <c r="CN17" s="640"/>
      <c r="CO17" s="640"/>
      <c r="CP17" s="640"/>
      <c r="CQ17" s="641"/>
      <c r="CR17" s="625">
        <v>2335242</v>
      </c>
      <c r="CS17" s="626"/>
      <c r="CT17" s="626"/>
      <c r="CU17" s="626"/>
      <c r="CV17" s="626"/>
      <c r="CW17" s="626"/>
      <c r="CX17" s="626"/>
      <c r="CY17" s="627"/>
      <c r="CZ17" s="628">
        <v>8.9</v>
      </c>
      <c r="DA17" s="628"/>
      <c r="DB17" s="628"/>
      <c r="DC17" s="628"/>
      <c r="DD17" s="634" t="s">
        <v>112</v>
      </c>
      <c r="DE17" s="626"/>
      <c r="DF17" s="626"/>
      <c r="DG17" s="626"/>
      <c r="DH17" s="626"/>
      <c r="DI17" s="626"/>
      <c r="DJ17" s="626"/>
      <c r="DK17" s="626"/>
      <c r="DL17" s="626"/>
      <c r="DM17" s="626"/>
      <c r="DN17" s="626"/>
      <c r="DO17" s="626"/>
      <c r="DP17" s="627"/>
      <c r="DQ17" s="634">
        <v>2258279</v>
      </c>
      <c r="DR17" s="626"/>
      <c r="DS17" s="626"/>
      <c r="DT17" s="626"/>
      <c r="DU17" s="626"/>
      <c r="DV17" s="626"/>
      <c r="DW17" s="626"/>
      <c r="DX17" s="626"/>
      <c r="DY17" s="626"/>
      <c r="DZ17" s="626"/>
      <c r="EA17" s="626"/>
      <c r="EB17" s="626"/>
      <c r="EC17" s="635"/>
    </row>
    <row r="18" spans="2:133" ht="11.25" customHeight="1">
      <c r="B18" s="622" t="s">
        <v>249</v>
      </c>
      <c r="C18" s="623"/>
      <c r="D18" s="623"/>
      <c r="E18" s="623"/>
      <c r="F18" s="623"/>
      <c r="G18" s="623"/>
      <c r="H18" s="623"/>
      <c r="I18" s="623"/>
      <c r="J18" s="623"/>
      <c r="K18" s="623"/>
      <c r="L18" s="623"/>
      <c r="M18" s="623"/>
      <c r="N18" s="623"/>
      <c r="O18" s="623"/>
      <c r="P18" s="623"/>
      <c r="Q18" s="624"/>
      <c r="R18" s="625">
        <v>1325564</v>
      </c>
      <c r="S18" s="626"/>
      <c r="T18" s="626"/>
      <c r="U18" s="626"/>
      <c r="V18" s="626"/>
      <c r="W18" s="626"/>
      <c r="X18" s="626"/>
      <c r="Y18" s="627"/>
      <c r="Z18" s="628">
        <v>4.9000000000000004</v>
      </c>
      <c r="AA18" s="628"/>
      <c r="AB18" s="628"/>
      <c r="AC18" s="628"/>
      <c r="AD18" s="629" t="s">
        <v>112</v>
      </c>
      <c r="AE18" s="629"/>
      <c r="AF18" s="629"/>
      <c r="AG18" s="629"/>
      <c r="AH18" s="629"/>
      <c r="AI18" s="629"/>
      <c r="AJ18" s="629"/>
      <c r="AK18" s="629"/>
      <c r="AL18" s="630" t="s">
        <v>112</v>
      </c>
      <c r="AM18" s="631"/>
      <c r="AN18" s="631"/>
      <c r="AO18" s="632"/>
      <c r="AP18" s="622" t="s">
        <v>250</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251</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c r="B19" s="622" t="s">
        <v>252</v>
      </c>
      <c r="C19" s="623"/>
      <c r="D19" s="623"/>
      <c r="E19" s="623"/>
      <c r="F19" s="623"/>
      <c r="G19" s="623"/>
      <c r="H19" s="623"/>
      <c r="I19" s="623"/>
      <c r="J19" s="623"/>
      <c r="K19" s="623"/>
      <c r="L19" s="623"/>
      <c r="M19" s="623"/>
      <c r="N19" s="623"/>
      <c r="O19" s="623"/>
      <c r="P19" s="623"/>
      <c r="Q19" s="624"/>
      <c r="R19" s="625">
        <v>26408</v>
      </c>
      <c r="S19" s="626"/>
      <c r="T19" s="626"/>
      <c r="U19" s="626"/>
      <c r="V19" s="626"/>
      <c r="W19" s="626"/>
      <c r="X19" s="626"/>
      <c r="Y19" s="627"/>
      <c r="Z19" s="628">
        <v>0.1</v>
      </c>
      <c r="AA19" s="628"/>
      <c r="AB19" s="628"/>
      <c r="AC19" s="628"/>
      <c r="AD19" s="629" t="s">
        <v>112</v>
      </c>
      <c r="AE19" s="629"/>
      <c r="AF19" s="629"/>
      <c r="AG19" s="629"/>
      <c r="AH19" s="629"/>
      <c r="AI19" s="629"/>
      <c r="AJ19" s="629"/>
      <c r="AK19" s="629"/>
      <c r="AL19" s="630" t="s">
        <v>112</v>
      </c>
      <c r="AM19" s="631"/>
      <c r="AN19" s="631"/>
      <c r="AO19" s="632"/>
      <c r="AP19" s="622" t="s">
        <v>253</v>
      </c>
      <c r="AQ19" s="623"/>
      <c r="AR19" s="623"/>
      <c r="AS19" s="623"/>
      <c r="AT19" s="623"/>
      <c r="AU19" s="623"/>
      <c r="AV19" s="623"/>
      <c r="AW19" s="623"/>
      <c r="AX19" s="623"/>
      <c r="AY19" s="623"/>
      <c r="AZ19" s="623"/>
      <c r="BA19" s="623"/>
      <c r="BB19" s="623"/>
      <c r="BC19" s="623"/>
      <c r="BD19" s="623"/>
      <c r="BE19" s="623"/>
      <c r="BF19" s="624"/>
      <c r="BG19" s="625">
        <v>42138</v>
      </c>
      <c r="BH19" s="626"/>
      <c r="BI19" s="626"/>
      <c r="BJ19" s="626"/>
      <c r="BK19" s="626"/>
      <c r="BL19" s="626"/>
      <c r="BM19" s="626"/>
      <c r="BN19" s="627"/>
      <c r="BO19" s="628">
        <v>0.9</v>
      </c>
      <c r="BP19" s="628"/>
      <c r="BQ19" s="628"/>
      <c r="BR19" s="628"/>
      <c r="BS19" s="634" t="s">
        <v>112</v>
      </c>
      <c r="BT19" s="626"/>
      <c r="BU19" s="626"/>
      <c r="BV19" s="626"/>
      <c r="BW19" s="626"/>
      <c r="BX19" s="626"/>
      <c r="BY19" s="626"/>
      <c r="BZ19" s="626"/>
      <c r="CA19" s="626"/>
      <c r="CB19" s="635"/>
      <c r="CD19" s="639" t="s">
        <v>254</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c r="B20" s="622" t="s">
        <v>255</v>
      </c>
      <c r="C20" s="623"/>
      <c r="D20" s="623"/>
      <c r="E20" s="623"/>
      <c r="F20" s="623"/>
      <c r="G20" s="623"/>
      <c r="H20" s="623"/>
      <c r="I20" s="623"/>
      <c r="J20" s="623"/>
      <c r="K20" s="623"/>
      <c r="L20" s="623"/>
      <c r="M20" s="623"/>
      <c r="N20" s="623"/>
      <c r="O20" s="623"/>
      <c r="P20" s="623"/>
      <c r="Q20" s="624"/>
      <c r="R20" s="625">
        <v>16728448</v>
      </c>
      <c r="S20" s="626"/>
      <c r="T20" s="626"/>
      <c r="U20" s="626"/>
      <c r="V20" s="626"/>
      <c r="W20" s="626"/>
      <c r="X20" s="626"/>
      <c r="Y20" s="627"/>
      <c r="Z20" s="628">
        <v>62.4</v>
      </c>
      <c r="AA20" s="628"/>
      <c r="AB20" s="628"/>
      <c r="AC20" s="628"/>
      <c r="AD20" s="629">
        <v>15376476</v>
      </c>
      <c r="AE20" s="629"/>
      <c r="AF20" s="629"/>
      <c r="AG20" s="629"/>
      <c r="AH20" s="629"/>
      <c r="AI20" s="629"/>
      <c r="AJ20" s="629"/>
      <c r="AK20" s="629"/>
      <c r="AL20" s="630">
        <v>99.7</v>
      </c>
      <c r="AM20" s="631"/>
      <c r="AN20" s="631"/>
      <c r="AO20" s="632"/>
      <c r="AP20" s="622" t="s">
        <v>256</v>
      </c>
      <c r="AQ20" s="623"/>
      <c r="AR20" s="623"/>
      <c r="AS20" s="623"/>
      <c r="AT20" s="623"/>
      <c r="AU20" s="623"/>
      <c r="AV20" s="623"/>
      <c r="AW20" s="623"/>
      <c r="AX20" s="623"/>
      <c r="AY20" s="623"/>
      <c r="AZ20" s="623"/>
      <c r="BA20" s="623"/>
      <c r="BB20" s="623"/>
      <c r="BC20" s="623"/>
      <c r="BD20" s="623"/>
      <c r="BE20" s="623"/>
      <c r="BF20" s="624"/>
      <c r="BG20" s="625">
        <v>42138</v>
      </c>
      <c r="BH20" s="626"/>
      <c r="BI20" s="626"/>
      <c r="BJ20" s="626"/>
      <c r="BK20" s="626"/>
      <c r="BL20" s="626"/>
      <c r="BM20" s="626"/>
      <c r="BN20" s="627"/>
      <c r="BO20" s="628">
        <v>0.9</v>
      </c>
      <c r="BP20" s="628"/>
      <c r="BQ20" s="628"/>
      <c r="BR20" s="628"/>
      <c r="BS20" s="634" t="s">
        <v>112</v>
      </c>
      <c r="BT20" s="626"/>
      <c r="BU20" s="626"/>
      <c r="BV20" s="626"/>
      <c r="BW20" s="626"/>
      <c r="BX20" s="626"/>
      <c r="BY20" s="626"/>
      <c r="BZ20" s="626"/>
      <c r="CA20" s="626"/>
      <c r="CB20" s="635"/>
      <c r="CD20" s="639" t="s">
        <v>257</v>
      </c>
      <c r="CE20" s="640"/>
      <c r="CF20" s="640"/>
      <c r="CG20" s="640"/>
      <c r="CH20" s="640"/>
      <c r="CI20" s="640"/>
      <c r="CJ20" s="640"/>
      <c r="CK20" s="640"/>
      <c r="CL20" s="640"/>
      <c r="CM20" s="640"/>
      <c r="CN20" s="640"/>
      <c r="CO20" s="640"/>
      <c r="CP20" s="640"/>
      <c r="CQ20" s="641"/>
      <c r="CR20" s="625">
        <v>26125179</v>
      </c>
      <c r="CS20" s="626"/>
      <c r="CT20" s="626"/>
      <c r="CU20" s="626"/>
      <c r="CV20" s="626"/>
      <c r="CW20" s="626"/>
      <c r="CX20" s="626"/>
      <c r="CY20" s="627"/>
      <c r="CZ20" s="628">
        <v>100</v>
      </c>
      <c r="DA20" s="628"/>
      <c r="DB20" s="628"/>
      <c r="DC20" s="628"/>
      <c r="DD20" s="634">
        <v>2384422</v>
      </c>
      <c r="DE20" s="626"/>
      <c r="DF20" s="626"/>
      <c r="DG20" s="626"/>
      <c r="DH20" s="626"/>
      <c r="DI20" s="626"/>
      <c r="DJ20" s="626"/>
      <c r="DK20" s="626"/>
      <c r="DL20" s="626"/>
      <c r="DM20" s="626"/>
      <c r="DN20" s="626"/>
      <c r="DO20" s="626"/>
      <c r="DP20" s="627"/>
      <c r="DQ20" s="634">
        <v>18441209</v>
      </c>
      <c r="DR20" s="626"/>
      <c r="DS20" s="626"/>
      <c r="DT20" s="626"/>
      <c r="DU20" s="626"/>
      <c r="DV20" s="626"/>
      <c r="DW20" s="626"/>
      <c r="DX20" s="626"/>
      <c r="DY20" s="626"/>
      <c r="DZ20" s="626"/>
      <c r="EA20" s="626"/>
      <c r="EB20" s="626"/>
      <c r="EC20" s="635"/>
    </row>
    <row r="21" spans="2:133" ht="11.25" customHeight="1">
      <c r="B21" s="622" t="s">
        <v>258</v>
      </c>
      <c r="C21" s="623"/>
      <c r="D21" s="623"/>
      <c r="E21" s="623"/>
      <c r="F21" s="623"/>
      <c r="G21" s="623"/>
      <c r="H21" s="623"/>
      <c r="I21" s="623"/>
      <c r="J21" s="623"/>
      <c r="K21" s="623"/>
      <c r="L21" s="623"/>
      <c r="M21" s="623"/>
      <c r="N21" s="623"/>
      <c r="O21" s="623"/>
      <c r="P21" s="623"/>
      <c r="Q21" s="624"/>
      <c r="R21" s="625">
        <v>7250</v>
      </c>
      <c r="S21" s="626"/>
      <c r="T21" s="626"/>
      <c r="U21" s="626"/>
      <c r="V21" s="626"/>
      <c r="W21" s="626"/>
      <c r="X21" s="626"/>
      <c r="Y21" s="627"/>
      <c r="Z21" s="628">
        <v>0</v>
      </c>
      <c r="AA21" s="628"/>
      <c r="AB21" s="628"/>
      <c r="AC21" s="628"/>
      <c r="AD21" s="629">
        <v>7250</v>
      </c>
      <c r="AE21" s="629"/>
      <c r="AF21" s="629"/>
      <c r="AG21" s="629"/>
      <c r="AH21" s="629"/>
      <c r="AI21" s="629"/>
      <c r="AJ21" s="629"/>
      <c r="AK21" s="629"/>
      <c r="AL21" s="630">
        <v>0</v>
      </c>
      <c r="AM21" s="631"/>
      <c r="AN21" s="631"/>
      <c r="AO21" s="632"/>
      <c r="AP21" s="642" t="s">
        <v>259</v>
      </c>
      <c r="AQ21" s="643"/>
      <c r="AR21" s="643"/>
      <c r="AS21" s="643"/>
      <c r="AT21" s="643"/>
      <c r="AU21" s="643"/>
      <c r="AV21" s="643"/>
      <c r="AW21" s="643"/>
      <c r="AX21" s="643"/>
      <c r="AY21" s="643"/>
      <c r="AZ21" s="643"/>
      <c r="BA21" s="643"/>
      <c r="BB21" s="643"/>
      <c r="BC21" s="643"/>
      <c r="BD21" s="643"/>
      <c r="BE21" s="643"/>
      <c r="BF21" s="644"/>
      <c r="BG21" s="625">
        <v>42138</v>
      </c>
      <c r="BH21" s="626"/>
      <c r="BI21" s="626"/>
      <c r="BJ21" s="626"/>
      <c r="BK21" s="626"/>
      <c r="BL21" s="626"/>
      <c r="BM21" s="626"/>
      <c r="BN21" s="627"/>
      <c r="BO21" s="628">
        <v>0.9</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260</v>
      </c>
      <c r="C22" s="623"/>
      <c r="D22" s="623"/>
      <c r="E22" s="623"/>
      <c r="F22" s="623"/>
      <c r="G22" s="623"/>
      <c r="H22" s="623"/>
      <c r="I22" s="623"/>
      <c r="J22" s="623"/>
      <c r="K22" s="623"/>
      <c r="L22" s="623"/>
      <c r="M22" s="623"/>
      <c r="N22" s="623"/>
      <c r="O22" s="623"/>
      <c r="P22" s="623"/>
      <c r="Q22" s="624"/>
      <c r="R22" s="625">
        <v>153775</v>
      </c>
      <c r="S22" s="626"/>
      <c r="T22" s="626"/>
      <c r="U22" s="626"/>
      <c r="V22" s="626"/>
      <c r="W22" s="626"/>
      <c r="X22" s="626"/>
      <c r="Y22" s="627"/>
      <c r="Z22" s="628">
        <v>0.6</v>
      </c>
      <c r="AA22" s="628"/>
      <c r="AB22" s="628"/>
      <c r="AC22" s="628"/>
      <c r="AD22" s="629" t="s">
        <v>112</v>
      </c>
      <c r="AE22" s="629"/>
      <c r="AF22" s="629"/>
      <c r="AG22" s="629"/>
      <c r="AH22" s="629"/>
      <c r="AI22" s="629"/>
      <c r="AJ22" s="629"/>
      <c r="AK22" s="629"/>
      <c r="AL22" s="630" t="s">
        <v>112</v>
      </c>
      <c r="AM22" s="631"/>
      <c r="AN22" s="631"/>
      <c r="AO22" s="632"/>
      <c r="AP22" s="642" t="s">
        <v>261</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262</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263</v>
      </c>
      <c r="C23" s="623"/>
      <c r="D23" s="623"/>
      <c r="E23" s="623"/>
      <c r="F23" s="623"/>
      <c r="G23" s="623"/>
      <c r="H23" s="623"/>
      <c r="I23" s="623"/>
      <c r="J23" s="623"/>
      <c r="K23" s="623"/>
      <c r="L23" s="623"/>
      <c r="M23" s="623"/>
      <c r="N23" s="623"/>
      <c r="O23" s="623"/>
      <c r="P23" s="623"/>
      <c r="Q23" s="624"/>
      <c r="R23" s="625">
        <v>283909</v>
      </c>
      <c r="S23" s="626"/>
      <c r="T23" s="626"/>
      <c r="U23" s="626"/>
      <c r="V23" s="626"/>
      <c r="W23" s="626"/>
      <c r="X23" s="626"/>
      <c r="Y23" s="627"/>
      <c r="Z23" s="628">
        <v>1.1000000000000001</v>
      </c>
      <c r="AA23" s="628"/>
      <c r="AB23" s="628"/>
      <c r="AC23" s="628"/>
      <c r="AD23" s="629">
        <v>11826</v>
      </c>
      <c r="AE23" s="629"/>
      <c r="AF23" s="629"/>
      <c r="AG23" s="629"/>
      <c r="AH23" s="629"/>
      <c r="AI23" s="629"/>
      <c r="AJ23" s="629"/>
      <c r="AK23" s="629"/>
      <c r="AL23" s="630">
        <v>0.1</v>
      </c>
      <c r="AM23" s="631"/>
      <c r="AN23" s="631"/>
      <c r="AO23" s="632"/>
      <c r="AP23" s="642" t="s">
        <v>264</v>
      </c>
      <c r="AQ23" s="643"/>
      <c r="AR23" s="643"/>
      <c r="AS23" s="643"/>
      <c r="AT23" s="643"/>
      <c r="AU23" s="643"/>
      <c r="AV23" s="643"/>
      <c r="AW23" s="643"/>
      <c r="AX23" s="643"/>
      <c r="AY23" s="643"/>
      <c r="AZ23" s="643"/>
      <c r="BA23" s="643"/>
      <c r="BB23" s="643"/>
      <c r="BC23" s="643"/>
      <c r="BD23" s="643"/>
      <c r="BE23" s="643"/>
      <c r="BF23" s="644"/>
      <c r="BG23" s="625" t="s">
        <v>112</v>
      </c>
      <c r="BH23" s="626"/>
      <c r="BI23" s="626"/>
      <c r="BJ23" s="626"/>
      <c r="BK23" s="626"/>
      <c r="BL23" s="626"/>
      <c r="BM23" s="626"/>
      <c r="BN23" s="627"/>
      <c r="BO23" s="628" t="s">
        <v>112</v>
      </c>
      <c r="BP23" s="628"/>
      <c r="BQ23" s="628"/>
      <c r="BR23" s="628"/>
      <c r="BS23" s="634" t="s">
        <v>112</v>
      </c>
      <c r="BT23" s="626"/>
      <c r="BU23" s="626"/>
      <c r="BV23" s="626"/>
      <c r="BW23" s="626"/>
      <c r="BX23" s="626"/>
      <c r="BY23" s="626"/>
      <c r="BZ23" s="626"/>
      <c r="CA23" s="626"/>
      <c r="CB23" s="635"/>
      <c r="CD23" s="607" t="s">
        <v>203</v>
      </c>
      <c r="CE23" s="608"/>
      <c r="CF23" s="608"/>
      <c r="CG23" s="608"/>
      <c r="CH23" s="608"/>
      <c r="CI23" s="608"/>
      <c r="CJ23" s="608"/>
      <c r="CK23" s="608"/>
      <c r="CL23" s="608"/>
      <c r="CM23" s="608"/>
      <c r="CN23" s="608"/>
      <c r="CO23" s="608"/>
      <c r="CP23" s="608"/>
      <c r="CQ23" s="609"/>
      <c r="CR23" s="607" t="s">
        <v>265</v>
      </c>
      <c r="CS23" s="608"/>
      <c r="CT23" s="608"/>
      <c r="CU23" s="608"/>
      <c r="CV23" s="608"/>
      <c r="CW23" s="608"/>
      <c r="CX23" s="608"/>
      <c r="CY23" s="609"/>
      <c r="CZ23" s="607" t="s">
        <v>266</v>
      </c>
      <c r="DA23" s="608"/>
      <c r="DB23" s="608"/>
      <c r="DC23" s="609"/>
      <c r="DD23" s="607" t="s">
        <v>267</v>
      </c>
      <c r="DE23" s="608"/>
      <c r="DF23" s="608"/>
      <c r="DG23" s="608"/>
      <c r="DH23" s="608"/>
      <c r="DI23" s="608"/>
      <c r="DJ23" s="608"/>
      <c r="DK23" s="609"/>
      <c r="DL23" s="648" t="s">
        <v>268</v>
      </c>
      <c r="DM23" s="649"/>
      <c r="DN23" s="649"/>
      <c r="DO23" s="649"/>
      <c r="DP23" s="649"/>
      <c r="DQ23" s="649"/>
      <c r="DR23" s="649"/>
      <c r="DS23" s="649"/>
      <c r="DT23" s="649"/>
      <c r="DU23" s="649"/>
      <c r="DV23" s="650"/>
      <c r="DW23" s="607" t="s">
        <v>269</v>
      </c>
      <c r="DX23" s="608"/>
      <c r="DY23" s="608"/>
      <c r="DZ23" s="608"/>
      <c r="EA23" s="608"/>
      <c r="EB23" s="608"/>
      <c r="EC23" s="609"/>
    </row>
    <row r="24" spans="2:133" ht="11.25" customHeight="1">
      <c r="B24" s="622" t="s">
        <v>270</v>
      </c>
      <c r="C24" s="623"/>
      <c r="D24" s="623"/>
      <c r="E24" s="623"/>
      <c r="F24" s="623"/>
      <c r="G24" s="623"/>
      <c r="H24" s="623"/>
      <c r="I24" s="623"/>
      <c r="J24" s="623"/>
      <c r="K24" s="623"/>
      <c r="L24" s="623"/>
      <c r="M24" s="623"/>
      <c r="N24" s="623"/>
      <c r="O24" s="623"/>
      <c r="P24" s="623"/>
      <c r="Q24" s="624"/>
      <c r="R24" s="625">
        <v>72201</v>
      </c>
      <c r="S24" s="626"/>
      <c r="T24" s="626"/>
      <c r="U24" s="626"/>
      <c r="V24" s="626"/>
      <c r="W24" s="626"/>
      <c r="X24" s="626"/>
      <c r="Y24" s="627"/>
      <c r="Z24" s="628">
        <v>0.3</v>
      </c>
      <c r="AA24" s="628"/>
      <c r="AB24" s="628"/>
      <c r="AC24" s="628"/>
      <c r="AD24" s="629" t="s">
        <v>112</v>
      </c>
      <c r="AE24" s="629"/>
      <c r="AF24" s="629"/>
      <c r="AG24" s="629"/>
      <c r="AH24" s="629"/>
      <c r="AI24" s="629"/>
      <c r="AJ24" s="629"/>
      <c r="AK24" s="629"/>
      <c r="AL24" s="630" t="s">
        <v>112</v>
      </c>
      <c r="AM24" s="631"/>
      <c r="AN24" s="631"/>
      <c r="AO24" s="632"/>
      <c r="AP24" s="642" t="s">
        <v>271</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272</v>
      </c>
      <c r="CE24" s="637"/>
      <c r="CF24" s="637"/>
      <c r="CG24" s="637"/>
      <c r="CH24" s="637"/>
      <c r="CI24" s="637"/>
      <c r="CJ24" s="637"/>
      <c r="CK24" s="637"/>
      <c r="CL24" s="637"/>
      <c r="CM24" s="637"/>
      <c r="CN24" s="637"/>
      <c r="CO24" s="637"/>
      <c r="CP24" s="637"/>
      <c r="CQ24" s="638"/>
      <c r="CR24" s="614">
        <v>10975912</v>
      </c>
      <c r="CS24" s="615"/>
      <c r="CT24" s="615"/>
      <c r="CU24" s="615"/>
      <c r="CV24" s="615"/>
      <c r="CW24" s="615"/>
      <c r="CX24" s="615"/>
      <c r="CY24" s="616"/>
      <c r="CZ24" s="652">
        <v>42</v>
      </c>
      <c r="DA24" s="653"/>
      <c r="DB24" s="653"/>
      <c r="DC24" s="654"/>
      <c r="DD24" s="651">
        <v>7954382</v>
      </c>
      <c r="DE24" s="615"/>
      <c r="DF24" s="615"/>
      <c r="DG24" s="615"/>
      <c r="DH24" s="615"/>
      <c r="DI24" s="615"/>
      <c r="DJ24" s="615"/>
      <c r="DK24" s="616"/>
      <c r="DL24" s="651">
        <v>7736574</v>
      </c>
      <c r="DM24" s="615"/>
      <c r="DN24" s="615"/>
      <c r="DO24" s="615"/>
      <c r="DP24" s="615"/>
      <c r="DQ24" s="615"/>
      <c r="DR24" s="615"/>
      <c r="DS24" s="615"/>
      <c r="DT24" s="615"/>
      <c r="DU24" s="615"/>
      <c r="DV24" s="616"/>
      <c r="DW24" s="619">
        <v>47.9</v>
      </c>
      <c r="DX24" s="620"/>
      <c r="DY24" s="620"/>
      <c r="DZ24" s="620"/>
      <c r="EA24" s="620"/>
      <c r="EB24" s="620"/>
      <c r="EC24" s="621"/>
    </row>
    <row r="25" spans="2:133" ht="11.25" customHeight="1">
      <c r="B25" s="622" t="s">
        <v>273</v>
      </c>
      <c r="C25" s="623"/>
      <c r="D25" s="623"/>
      <c r="E25" s="623"/>
      <c r="F25" s="623"/>
      <c r="G25" s="623"/>
      <c r="H25" s="623"/>
      <c r="I25" s="623"/>
      <c r="J25" s="623"/>
      <c r="K25" s="623"/>
      <c r="L25" s="623"/>
      <c r="M25" s="623"/>
      <c r="N25" s="623"/>
      <c r="O25" s="623"/>
      <c r="P25" s="623"/>
      <c r="Q25" s="624"/>
      <c r="R25" s="625">
        <v>2796852</v>
      </c>
      <c r="S25" s="626"/>
      <c r="T25" s="626"/>
      <c r="U25" s="626"/>
      <c r="V25" s="626"/>
      <c r="W25" s="626"/>
      <c r="X25" s="626"/>
      <c r="Y25" s="627"/>
      <c r="Z25" s="628">
        <v>10.4</v>
      </c>
      <c r="AA25" s="628"/>
      <c r="AB25" s="628"/>
      <c r="AC25" s="628"/>
      <c r="AD25" s="629" t="s">
        <v>112</v>
      </c>
      <c r="AE25" s="629"/>
      <c r="AF25" s="629"/>
      <c r="AG25" s="629"/>
      <c r="AH25" s="629"/>
      <c r="AI25" s="629"/>
      <c r="AJ25" s="629"/>
      <c r="AK25" s="629"/>
      <c r="AL25" s="630" t="s">
        <v>112</v>
      </c>
      <c r="AM25" s="631"/>
      <c r="AN25" s="631"/>
      <c r="AO25" s="632"/>
      <c r="AP25" s="642" t="s">
        <v>274</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275</v>
      </c>
      <c r="CE25" s="640"/>
      <c r="CF25" s="640"/>
      <c r="CG25" s="640"/>
      <c r="CH25" s="640"/>
      <c r="CI25" s="640"/>
      <c r="CJ25" s="640"/>
      <c r="CK25" s="640"/>
      <c r="CL25" s="640"/>
      <c r="CM25" s="640"/>
      <c r="CN25" s="640"/>
      <c r="CO25" s="640"/>
      <c r="CP25" s="640"/>
      <c r="CQ25" s="641"/>
      <c r="CR25" s="625">
        <v>4627951</v>
      </c>
      <c r="CS25" s="657"/>
      <c r="CT25" s="657"/>
      <c r="CU25" s="657"/>
      <c r="CV25" s="657"/>
      <c r="CW25" s="657"/>
      <c r="CX25" s="657"/>
      <c r="CY25" s="658"/>
      <c r="CZ25" s="659">
        <v>17.7</v>
      </c>
      <c r="DA25" s="660"/>
      <c r="DB25" s="660"/>
      <c r="DC25" s="661"/>
      <c r="DD25" s="634">
        <v>4489580</v>
      </c>
      <c r="DE25" s="657"/>
      <c r="DF25" s="657"/>
      <c r="DG25" s="657"/>
      <c r="DH25" s="657"/>
      <c r="DI25" s="657"/>
      <c r="DJ25" s="657"/>
      <c r="DK25" s="658"/>
      <c r="DL25" s="634">
        <v>4364074</v>
      </c>
      <c r="DM25" s="657"/>
      <c r="DN25" s="657"/>
      <c r="DO25" s="657"/>
      <c r="DP25" s="657"/>
      <c r="DQ25" s="657"/>
      <c r="DR25" s="657"/>
      <c r="DS25" s="657"/>
      <c r="DT25" s="657"/>
      <c r="DU25" s="657"/>
      <c r="DV25" s="658"/>
      <c r="DW25" s="630">
        <v>27</v>
      </c>
      <c r="DX25" s="655"/>
      <c r="DY25" s="655"/>
      <c r="DZ25" s="655"/>
      <c r="EA25" s="655"/>
      <c r="EB25" s="655"/>
      <c r="EC25" s="656"/>
    </row>
    <row r="26" spans="2:133" ht="11.25" customHeight="1">
      <c r="B26" s="662" t="s">
        <v>276</v>
      </c>
      <c r="C26" s="663"/>
      <c r="D26" s="663"/>
      <c r="E26" s="663"/>
      <c r="F26" s="663"/>
      <c r="G26" s="663"/>
      <c r="H26" s="663"/>
      <c r="I26" s="663"/>
      <c r="J26" s="663"/>
      <c r="K26" s="663"/>
      <c r="L26" s="663"/>
      <c r="M26" s="663"/>
      <c r="N26" s="663"/>
      <c r="O26" s="663"/>
      <c r="P26" s="663"/>
      <c r="Q26" s="664"/>
      <c r="R26" s="625" t="s">
        <v>112</v>
      </c>
      <c r="S26" s="626"/>
      <c r="T26" s="626"/>
      <c r="U26" s="626"/>
      <c r="V26" s="626"/>
      <c r="W26" s="626"/>
      <c r="X26" s="626"/>
      <c r="Y26" s="627"/>
      <c r="Z26" s="628" t="s">
        <v>112</v>
      </c>
      <c r="AA26" s="628"/>
      <c r="AB26" s="628"/>
      <c r="AC26" s="628"/>
      <c r="AD26" s="629" t="s">
        <v>112</v>
      </c>
      <c r="AE26" s="629"/>
      <c r="AF26" s="629"/>
      <c r="AG26" s="629"/>
      <c r="AH26" s="629"/>
      <c r="AI26" s="629"/>
      <c r="AJ26" s="629"/>
      <c r="AK26" s="629"/>
      <c r="AL26" s="630" t="s">
        <v>112</v>
      </c>
      <c r="AM26" s="631"/>
      <c r="AN26" s="631"/>
      <c r="AO26" s="632"/>
      <c r="AP26" s="642" t="s">
        <v>277</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278</v>
      </c>
      <c r="CE26" s="640"/>
      <c r="CF26" s="640"/>
      <c r="CG26" s="640"/>
      <c r="CH26" s="640"/>
      <c r="CI26" s="640"/>
      <c r="CJ26" s="640"/>
      <c r="CK26" s="640"/>
      <c r="CL26" s="640"/>
      <c r="CM26" s="640"/>
      <c r="CN26" s="640"/>
      <c r="CO26" s="640"/>
      <c r="CP26" s="640"/>
      <c r="CQ26" s="641"/>
      <c r="CR26" s="625">
        <v>2922755</v>
      </c>
      <c r="CS26" s="626"/>
      <c r="CT26" s="626"/>
      <c r="CU26" s="626"/>
      <c r="CV26" s="626"/>
      <c r="CW26" s="626"/>
      <c r="CX26" s="626"/>
      <c r="CY26" s="627"/>
      <c r="CZ26" s="659">
        <v>11.2</v>
      </c>
      <c r="DA26" s="660"/>
      <c r="DB26" s="660"/>
      <c r="DC26" s="661"/>
      <c r="DD26" s="634">
        <v>2799682</v>
      </c>
      <c r="DE26" s="626"/>
      <c r="DF26" s="626"/>
      <c r="DG26" s="626"/>
      <c r="DH26" s="626"/>
      <c r="DI26" s="626"/>
      <c r="DJ26" s="626"/>
      <c r="DK26" s="627"/>
      <c r="DL26" s="634" t="s">
        <v>217</v>
      </c>
      <c r="DM26" s="626"/>
      <c r="DN26" s="626"/>
      <c r="DO26" s="626"/>
      <c r="DP26" s="626"/>
      <c r="DQ26" s="626"/>
      <c r="DR26" s="626"/>
      <c r="DS26" s="626"/>
      <c r="DT26" s="626"/>
      <c r="DU26" s="626"/>
      <c r="DV26" s="627"/>
      <c r="DW26" s="630" t="s">
        <v>217</v>
      </c>
      <c r="DX26" s="655"/>
      <c r="DY26" s="655"/>
      <c r="DZ26" s="655"/>
      <c r="EA26" s="655"/>
      <c r="EB26" s="655"/>
      <c r="EC26" s="656"/>
    </row>
    <row r="27" spans="2:133" ht="11.25" customHeight="1">
      <c r="B27" s="622" t="s">
        <v>279</v>
      </c>
      <c r="C27" s="623"/>
      <c r="D27" s="623"/>
      <c r="E27" s="623"/>
      <c r="F27" s="623"/>
      <c r="G27" s="623"/>
      <c r="H27" s="623"/>
      <c r="I27" s="623"/>
      <c r="J27" s="623"/>
      <c r="K27" s="623"/>
      <c r="L27" s="623"/>
      <c r="M27" s="623"/>
      <c r="N27" s="623"/>
      <c r="O27" s="623"/>
      <c r="P27" s="623"/>
      <c r="Q27" s="624"/>
      <c r="R27" s="625">
        <v>2044023</v>
      </c>
      <c r="S27" s="626"/>
      <c r="T27" s="626"/>
      <c r="U27" s="626"/>
      <c r="V27" s="626"/>
      <c r="W27" s="626"/>
      <c r="X27" s="626"/>
      <c r="Y27" s="627"/>
      <c r="Z27" s="628">
        <v>7.6</v>
      </c>
      <c r="AA27" s="628"/>
      <c r="AB27" s="628"/>
      <c r="AC27" s="628"/>
      <c r="AD27" s="629" t="s">
        <v>112</v>
      </c>
      <c r="AE27" s="629"/>
      <c r="AF27" s="629"/>
      <c r="AG27" s="629"/>
      <c r="AH27" s="629"/>
      <c r="AI27" s="629"/>
      <c r="AJ27" s="629"/>
      <c r="AK27" s="629"/>
      <c r="AL27" s="630" t="s">
        <v>112</v>
      </c>
      <c r="AM27" s="631"/>
      <c r="AN27" s="631"/>
      <c r="AO27" s="632"/>
      <c r="AP27" s="622" t="s">
        <v>280</v>
      </c>
      <c r="AQ27" s="623"/>
      <c r="AR27" s="623"/>
      <c r="AS27" s="623"/>
      <c r="AT27" s="623"/>
      <c r="AU27" s="623"/>
      <c r="AV27" s="623"/>
      <c r="AW27" s="623"/>
      <c r="AX27" s="623"/>
      <c r="AY27" s="623"/>
      <c r="AZ27" s="623"/>
      <c r="BA27" s="623"/>
      <c r="BB27" s="623"/>
      <c r="BC27" s="623"/>
      <c r="BD27" s="623"/>
      <c r="BE27" s="623"/>
      <c r="BF27" s="624"/>
      <c r="BG27" s="625">
        <v>4872229</v>
      </c>
      <c r="BH27" s="626"/>
      <c r="BI27" s="626"/>
      <c r="BJ27" s="626"/>
      <c r="BK27" s="626"/>
      <c r="BL27" s="626"/>
      <c r="BM27" s="626"/>
      <c r="BN27" s="627"/>
      <c r="BO27" s="628">
        <v>100</v>
      </c>
      <c r="BP27" s="628"/>
      <c r="BQ27" s="628"/>
      <c r="BR27" s="628"/>
      <c r="BS27" s="634">
        <v>86036</v>
      </c>
      <c r="BT27" s="626"/>
      <c r="BU27" s="626"/>
      <c r="BV27" s="626"/>
      <c r="BW27" s="626"/>
      <c r="BX27" s="626"/>
      <c r="BY27" s="626"/>
      <c r="BZ27" s="626"/>
      <c r="CA27" s="626"/>
      <c r="CB27" s="635"/>
      <c r="CD27" s="639" t="s">
        <v>281</v>
      </c>
      <c r="CE27" s="640"/>
      <c r="CF27" s="640"/>
      <c r="CG27" s="640"/>
      <c r="CH27" s="640"/>
      <c r="CI27" s="640"/>
      <c r="CJ27" s="640"/>
      <c r="CK27" s="640"/>
      <c r="CL27" s="640"/>
      <c r="CM27" s="640"/>
      <c r="CN27" s="640"/>
      <c r="CO27" s="640"/>
      <c r="CP27" s="640"/>
      <c r="CQ27" s="641"/>
      <c r="CR27" s="625">
        <v>4012719</v>
      </c>
      <c r="CS27" s="657"/>
      <c r="CT27" s="657"/>
      <c r="CU27" s="657"/>
      <c r="CV27" s="657"/>
      <c r="CW27" s="657"/>
      <c r="CX27" s="657"/>
      <c r="CY27" s="658"/>
      <c r="CZ27" s="659">
        <v>15.4</v>
      </c>
      <c r="DA27" s="660"/>
      <c r="DB27" s="660"/>
      <c r="DC27" s="661"/>
      <c r="DD27" s="634">
        <v>1206523</v>
      </c>
      <c r="DE27" s="657"/>
      <c r="DF27" s="657"/>
      <c r="DG27" s="657"/>
      <c r="DH27" s="657"/>
      <c r="DI27" s="657"/>
      <c r="DJ27" s="657"/>
      <c r="DK27" s="658"/>
      <c r="DL27" s="634">
        <v>1114221</v>
      </c>
      <c r="DM27" s="657"/>
      <c r="DN27" s="657"/>
      <c r="DO27" s="657"/>
      <c r="DP27" s="657"/>
      <c r="DQ27" s="657"/>
      <c r="DR27" s="657"/>
      <c r="DS27" s="657"/>
      <c r="DT27" s="657"/>
      <c r="DU27" s="657"/>
      <c r="DV27" s="658"/>
      <c r="DW27" s="630">
        <v>6.9</v>
      </c>
      <c r="DX27" s="655"/>
      <c r="DY27" s="655"/>
      <c r="DZ27" s="655"/>
      <c r="EA27" s="655"/>
      <c r="EB27" s="655"/>
      <c r="EC27" s="656"/>
    </row>
    <row r="28" spans="2:133" ht="11.25" customHeight="1">
      <c r="B28" s="622" t="s">
        <v>282</v>
      </c>
      <c r="C28" s="623"/>
      <c r="D28" s="623"/>
      <c r="E28" s="623"/>
      <c r="F28" s="623"/>
      <c r="G28" s="623"/>
      <c r="H28" s="623"/>
      <c r="I28" s="623"/>
      <c r="J28" s="623"/>
      <c r="K28" s="623"/>
      <c r="L28" s="623"/>
      <c r="M28" s="623"/>
      <c r="N28" s="623"/>
      <c r="O28" s="623"/>
      <c r="P28" s="623"/>
      <c r="Q28" s="624"/>
      <c r="R28" s="625">
        <v>146392</v>
      </c>
      <c r="S28" s="626"/>
      <c r="T28" s="626"/>
      <c r="U28" s="626"/>
      <c r="V28" s="626"/>
      <c r="W28" s="626"/>
      <c r="X28" s="626"/>
      <c r="Y28" s="627"/>
      <c r="Z28" s="628">
        <v>0.5</v>
      </c>
      <c r="AA28" s="628"/>
      <c r="AB28" s="628"/>
      <c r="AC28" s="628"/>
      <c r="AD28" s="629">
        <v>9404</v>
      </c>
      <c r="AE28" s="629"/>
      <c r="AF28" s="629"/>
      <c r="AG28" s="629"/>
      <c r="AH28" s="629"/>
      <c r="AI28" s="629"/>
      <c r="AJ28" s="629"/>
      <c r="AK28" s="629"/>
      <c r="AL28" s="630">
        <v>0.1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283</v>
      </c>
      <c r="CE28" s="640"/>
      <c r="CF28" s="640"/>
      <c r="CG28" s="640"/>
      <c r="CH28" s="640"/>
      <c r="CI28" s="640"/>
      <c r="CJ28" s="640"/>
      <c r="CK28" s="640"/>
      <c r="CL28" s="640"/>
      <c r="CM28" s="640"/>
      <c r="CN28" s="640"/>
      <c r="CO28" s="640"/>
      <c r="CP28" s="640"/>
      <c r="CQ28" s="641"/>
      <c r="CR28" s="625">
        <v>2335242</v>
      </c>
      <c r="CS28" s="626"/>
      <c r="CT28" s="626"/>
      <c r="CU28" s="626"/>
      <c r="CV28" s="626"/>
      <c r="CW28" s="626"/>
      <c r="CX28" s="626"/>
      <c r="CY28" s="627"/>
      <c r="CZ28" s="659">
        <v>8.9</v>
      </c>
      <c r="DA28" s="660"/>
      <c r="DB28" s="660"/>
      <c r="DC28" s="661"/>
      <c r="DD28" s="634">
        <v>2258279</v>
      </c>
      <c r="DE28" s="626"/>
      <c r="DF28" s="626"/>
      <c r="DG28" s="626"/>
      <c r="DH28" s="626"/>
      <c r="DI28" s="626"/>
      <c r="DJ28" s="626"/>
      <c r="DK28" s="627"/>
      <c r="DL28" s="634">
        <v>2258279</v>
      </c>
      <c r="DM28" s="626"/>
      <c r="DN28" s="626"/>
      <c r="DO28" s="626"/>
      <c r="DP28" s="626"/>
      <c r="DQ28" s="626"/>
      <c r="DR28" s="626"/>
      <c r="DS28" s="626"/>
      <c r="DT28" s="626"/>
      <c r="DU28" s="626"/>
      <c r="DV28" s="627"/>
      <c r="DW28" s="630">
        <v>14</v>
      </c>
      <c r="DX28" s="655"/>
      <c r="DY28" s="655"/>
      <c r="DZ28" s="655"/>
      <c r="EA28" s="655"/>
      <c r="EB28" s="655"/>
      <c r="EC28" s="656"/>
    </row>
    <row r="29" spans="2:133" ht="11.25" customHeight="1">
      <c r="B29" s="622" t="s">
        <v>284</v>
      </c>
      <c r="C29" s="623"/>
      <c r="D29" s="623"/>
      <c r="E29" s="623"/>
      <c r="F29" s="623"/>
      <c r="G29" s="623"/>
      <c r="H29" s="623"/>
      <c r="I29" s="623"/>
      <c r="J29" s="623"/>
      <c r="K29" s="623"/>
      <c r="L29" s="623"/>
      <c r="M29" s="623"/>
      <c r="N29" s="623"/>
      <c r="O29" s="623"/>
      <c r="P29" s="623"/>
      <c r="Q29" s="624"/>
      <c r="R29" s="625">
        <v>43775</v>
      </c>
      <c r="S29" s="626"/>
      <c r="T29" s="626"/>
      <c r="U29" s="626"/>
      <c r="V29" s="626"/>
      <c r="W29" s="626"/>
      <c r="X29" s="626"/>
      <c r="Y29" s="627"/>
      <c r="Z29" s="628">
        <v>0.2</v>
      </c>
      <c r="AA29" s="628"/>
      <c r="AB29" s="628"/>
      <c r="AC29" s="628"/>
      <c r="AD29" s="629" t="s">
        <v>112</v>
      </c>
      <c r="AE29" s="629"/>
      <c r="AF29" s="629"/>
      <c r="AG29" s="629"/>
      <c r="AH29" s="629"/>
      <c r="AI29" s="629"/>
      <c r="AJ29" s="629"/>
      <c r="AK29" s="629"/>
      <c r="AL29" s="630" t="s">
        <v>112</v>
      </c>
      <c r="AM29" s="631"/>
      <c r="AN29" s="631"/>
      <c r="AO29" s="632"/>
      <c r="AP29" s="604" t="s">
        <v>203</v>
      </c>
      <c r="AQ29" s="605"/>
      <c r="AR29" s="605"/>
      <c r="AS29" s="605"/>
      <c r="AT29" s="605"/>
      <c r="AU29" s="605"/>
      <c r="AV29" s="605"/>
      <c r="AW29" s="605"/>
      <c r="AX29" s="605"/>
      <c r="AY29" s="605"/>
      <c r="AZ29" s="605"/>
      <c r="BA29" s="605"/>
      <c r="BB29" s="605"/>
      <c r="BC29" s="605"/>
      <c r="BD29" s="605"/>
      <c r="BE29" s="605"/>
      <c r="BF29" s="606"/>
      <c r="BG29" s="604" t="s">
        <v>285</v>
      </c>
      <c r="BH29" s="666"/>
      <c r="BI29" s="666"/>
      <c r="BJ29" s="666"/>
      <c r="BK29" s="666"/>
      <c r="BL29" s="666"/>
      <c r="BM29" s="666"/>
      <c r="BN29" s="666"/>
      <c r="BO29" s="666"/>
      <c r="BP29" s="666"/>
      <c r="BQ29" s="667"/>
      <c r="BR29" s="604" t="s">
        <v>286</v>
      </c>
      <c r="BS29" s="666"/>
      <c r="BT29" s="666"/>
      <c r="BU29" s="666"/>
      <c r="BV29" s="666"/>
      <c r="BW29" s="666"/>
      <c r="BX29" s="666"/>
      <c r="BY29" s="666"/>
      <c r="BZ29" s="666"/>
      <c r="CA29" s="666"/>
      <c r="CB29" s="667"/>
      <c r="CD29" s="686" t="s">
        <v>287</v>
      </c>
      <c r="CE29" s="687"/>
      <c r="CF29" s="639" t="s">
        <v>58</v>
      </c>
      <c r="CG29" s="640"/>
      <c r="CH29" s="640"/>
      <c r="CI29" s="640"/>
      <c r="CJ29" s="640"/>
      <c r="CK29" s="640"/>
      <c r="CL29" s="640"/>
      <c r="CM29" s="640"/>
      <c r="CN29" s="640"/>
      <c r="CO29" s="640"/>
      <c r="CP29" s="640"/>
      <c r="CQ29" s="641"/>
      <c r="CR29" s="625">
        <v>2335143</v>
      </c>
      <c r="CS29" s="657"/>
      <c r="CT29" s="657"/>
      <c r="CU29" s="657"/>
      <c r="CV29" s="657"/>
      <c r="CW29" s="657"/>
      <c r="CX29" s="657"/>
      <c r="CY29" s="658"/>
      <c r="CZ29" s="659">
        <v>8.9</v>
      </c>
      <c r="DA29" s="660"/>
      <c r="DB29" s="660"/>
      <c r="DC29" s="661"/>
      <c r="DD29" s="634">
        <v>2258180</v>
      </c>
      <c r="DE29" s="657"/>
      <c r="DF29" s="657"/>
      <c r="DG29" s="657"/>
      <c r="DH29" s="657"/>
      <c r="DI29" s="657"/>
      <c r="DJ29" s="657"/>
      <c r="DK29" s="658"/>
      <c r="DL29" s="634">
        <v>2258180</v>
      </c>
      <c r="DM29" s="657"/>
      <c r="DN29" s="657"/>
      <c r="DO29" s="657"/>
      <c r="DP29" s="657"/>
      <c r="DQ29" s="657"/>
      <c r="DR29" s="657"/>
      <c r="DS29" s="657"/>
      <c r="DT29" s="657"/>
      <c r="DU29" s="657"/>
      <c r="DV29" s="658"/>
      <c r="DW29" s="630">
        <v>14</v>
      </c>
      <c r="DX29" s="655"/>
      <c r="DY29" s="655"/>
      <c r="DZ29" s="655"/>
      <c r="EA29" s="655"/>
      <c r="EB29" s="655"/>
      <c r="EC29" s="656"/>
    </row>
    <row r="30" spans="2:133" ht="11.25" customHeight="1">
      <c r="B30" s="622" t="s">
        <v>288</v>
      </c>
      <c r="C30" s="623"/>
      <c r="D30" s="623"/>
      <c r="E30" s="623"/>
      <c r="F30" s="623"/>
      <c r="G30" s="623"/>
      <c r="H30" s="623"/>
      <c r="I30" s="623"/>
      <c r="J30" s="623"/>
      <c r="K30" s="623"/>
      <c r="L30" s="623"/>
      <c r="M30" s="623"/>
      <c r="N30" s="623"/>
      <c r="O30" s="623"/>
      <c r="P30" s="623"/>
      <c r="Q30" s="624"/>
      <c r="R30" s="625">
        <v>1088415</v>
      </c>
      <c r="S30" s="626"/>
      <c r="T30" s="626"/>
      <c r="U30" s="626"/>
      <c r="V30" s="626"/>
      <c r="W30" s="626"/>
      <c r="X30" s="626"/>
      <c r="Y30" s="627"/>
      <c r="Z30" s="628">
        <v>4.0999999999999996</v>
      </c>
      <c r="AA30" s="628"/>
      <c r="AB30" s="628"/>
      <c r="AC30" s="628"/>
      <c r="AD30" s="629" t="s">
        <v>112</v>
      </c>
      <c r="AE30" s="629"/>
      <c r="AF30" s="629"/>
      <c r="AG30" s="629"/>
      <c r="AH30" s="629"/>
      <c r="AI30" s="629"/>
      <c r="AJ30" s="629"/>
      <c r="AK30" s="629"/>
      <c r="AL30" s="630" t="s">
        <v>112</v>
      </c>
      <c r="AM30" s="631"/>
      <c r="AN30" s="631"/>
      <c r="AO30" s="632"/>
      <c r="AP30" s="671" t="s">
        <v>289</v>
      </c>
      <c r="AQ30" s="672"/>
      <c r="AR30" s="672"/>
      <c r="AS30" s="672"/>
      <c r="AT30" s="677" t="s">
        <v>290</v>
      </c>
      <c r="AU30" s="184"/>
      <c r="AV30" s="184"/>
      <c r="AW30" s="184"/>
      <c r="AX30" s="611" t="s">
        <v>169</v>
      </c>
      <c r="AY30" s="612"/>
      <c r="AZ30" s="612"/>
      <c r="BA30" s="612"/>
      <c r="BB30" s="612"/>
      <c r="BC30" s="612"/>
      <c r="BD30" s="612"/>
      <c r="BE30" s="612"/>
      <c r="BF30" s="613"/>
      <c r="BG30" s="683">
        <v>99.1</v>
      </c>
      <c r="BH30" s="684"/>
      <c r="BI30" s="684"/>
      <c r="BJ30" s="684"/>
      <c r="BK30" s="684"/>
      <c r="BL30" s="684"/>
      <c r="BM30" s="620">
        <v>96.3</v>
      </c>
      <c r="BN30" s="684"/>
      <c r="BO30" s="684"/>
      <c r="BP30" s="684"/>
      <c r="BQ30" s="685"/>
      <c r="BR30" s="683">
        <v>98.7</v>
      </c>
      <c r="BS30" s="684"/>
      <c r="BT30" s="684"/>
      <c r="BU30" s="684"/>
      <c r="BV30" s="684"/>
      <c r="BW30" s="684"/>
      <c r="BX30" s="620">
        <v>94.7</v>
      </c>
      <c r="BY30" s="684"/>
      <c r="BZ30" s="684"/>
      <c r="CA30" s="684"/>
      <c r="CB30" s="685"/>
      <c r="CD30" s="688"/>
      <c r="CE30" s="689"/>
      <c r="CF30" s="639" t="s">
        <v>291</v>
      </c>
      <c r="CG30" s="640"/>
      <c r="CH30" s="640"/>
      <c r="CI30" s="640"/>
      <c r="CJ30" s="640"/>
      <c r="CK30" s="640"/>
      <c r="CL30" s="640"/>
      <c r="CM30" s="640"/>
      <c r="CN30" s="640"/>
      <c r="CO30" s="640"/>
      <c r="CP30" s="640"/>
      <c r="CQ30" s="641"/>
      <c r="CR30" s="625">
        <v>2095172</v>
      </c>
      <c r="CS30" s="626"/>
      <c r="CT30" s="626"/>
      <c r="CU30" s="626"/>
      <c r="CV30" s="626"/>
      <c r="CW30" s="626"/>
      <c r="CX30" s="626"/>
      <c r="CY30" s="627"/>
      <c r="CZ30" s="659">
        <v>8</v>
      </c>
      <c r="DA30" s="660"/>
      <c r="DB30" s="660"/>
      <c r="DC30" s="661"/>
      <c r="DD30" s="634">
        <v>2026050</v>
      </c>
      <c r="DE30" s="626"/>
      <c r="DF30" s="626"/>
      <c r="DG30" s="626"/>
      <c r="DH30" s="626"/>
      <c r="DI30" s="626"/>
      <c r="DJ30" s="626"/>
      <c r="DK30" s="627"/>
      <c r="DL30" s="634">
        <v>2026050</v>
      </c>
      <c r="DM30" s="626"/>
      <c r="DN30" s="626"/>
      <c r="DO30" s="626"/>
      <c r="DP30" s="626"/>
      <c r="DQ30" s="626"/>
      <c r="DR30" s="626"/>
      <c r="DS30" s="626"/>
      <c r="DT30" s="626"/>
      <c r="DU30" s="626"/>
      <c r="DV30" s="627"/>
      <c r="DW30" s="630">
        <v>12.5</v>
      </c>
      <c r="DX30" s="655"/>
      <c r="DY30" s="655"/>
      <c r="DZ30" s="655"/>
      <c r="EA30" s="655"/>
      <c r="EB30" s="655"/>
      <c r="EC30" s="656"/>
    </row>
    <row r="31" spans="2:133" ht="11.25" customHeight="1">
      <c r="B31" s="622" t="s">
        <v>292</v>
      </c>
      <c r="C31" s="623"/>
      <c r="D31" s="623"/>
      <c r="E31" s="623"/>
      <c r="F31" s="623"/>
      <c r="G31" s="623"/>
      <c r="H31" s="623"/>
      <c r="I31" s="623"/>
      <c r="J31" s="623"/>
      <c r="K31" s="623"/>
      <c r="L31" s="623"/>
      <c r="M31" s="623"/>
      <c r="N31" s="623"/>
      <c r="O31" s="623"/>
      <c r="P31" s="623"/>
      <c r="Q31" s="624"/>
      <c r="R31" s="625">
        <v>713126</v>
      </c>
      <c r="S31" s="626"/>
      <c r="T31" s="626"/>
      <c r="U31" s="626"/>
      <c r="V31" s="626"/>
      <c r="W31" s="626"/>
      <c r="X31" s="626"/>
      <c r="Y31" s="627"/>
      <c r="Z31" s="628">
        <v>2.7</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293</v>
      </c>
      <c r="AV31" s="183"/>
      <c r="AW31" s="183"/>
      <c r="AX31" s="622" t="s">
        <v>294</v>
      </c>
      <c r="AY31" s="623"/>
      <c r="AZ31" s="623"/>
      <c r="BA31" s="623"/>
      <c r="BB31" s="623"/>
      <c r="BC31" s="623"/>
      <c r="BD31" s="623"/>
      <c r="BE31" s="623"/>
      <c r="BF31" s="624"/>
      <c r="BG31" s="680">
        <v>99.2</v>
      </c>
      <c r="BH31" s="657"/>
      <c r="BI31" s="657"/>
      <c r="BJ31" s="657"/>
      <c r="BK31" s="657"/>
      <c r="BL31" s="657"/>
      <c r="BM31" s="631">
        <v>97.6</v>
      </c>
      <c r="BN31" s="681"/>
      <c r="BO31" s="681"/>
      <c r="BP31" s="681"/>
      <c r="BQ31" s="682"/>
      <c r="BR31" s="680">
        <v>99.5</v>
      </c>
      <c r="BS31" s="657"/>
      <c r="BT31" s="657"/>
      <c r="BU31" s="657"/>
      <c r="BV31" s="657"/>
      <c r="BW31" s="657"/>
      <c r="BX31" s="631">
        <v>97.5</v>
      </c>
      <c r="BY31" s="681"/>
      <c r="BZ31" s="681"/>
      <c r="CA31" s="681"/>
      <c r="CB31" s="682"/>
      <c r="CD31" s="688"/>
      <c r="CE31" s="689"/>
      <c r="CF31" s="639" t="s">
        <v>295</v>
      </c>
      <c r="CG31" s="640"/>
      <c r="CH31" s="640"/>
      <c r="CI31" s="640"/>
      <c r="CJ31" s="640"/>
      <c r="CK31" s="640"/>
      <c r="CL31" s="640"/>
      <c r="CM31" s="640"/>
      <c r="CN31" s="640"/>
      <c r="CO31" s="640"/>
      <c r="CP31" s="640"/>
      <c r="CQ31" s="641"/>
      <c r="CR31" s="625">
        <v>239971</v>
      </c>
      <c r="CS31" s="657"/>
      <c r="CT31" s="657"/>
      <c r="CU31" s="657"/>
      <c r="CV31" s="657"/>
      <c r="CW31" s="657"/>
      <c r="CX31" s="657"/>
      <c r="CY31" s="658"/>
      <c r="CZ31" s="659">
        <v>0.9</v>
      </c>
      <c r="DA31" s="660"/>
      <c r="DB31" s="660"/>
      <c r="DC31" s="661"/>
      <c r="DD31" s="634">
        <v>232130</v>
      </c>
      <c r="DE31" s="657"/>
      <c r="DF31" s="657"/>
      <c r="DG31" s="657"/>
      <c r="DH31" s="657"/>
      <c r="DI31" s="657"/>
      <c r="DJ31" s="657"/>
      <c r="DK31" s="658"/>
      <c r="DL31" s="634">
        <v>232130</v>
      </c>
      <c r="DM31" s="657"/>
      <c r="DN31" s="657"/>
      <c r="DO31" s="657"/>
      <c r="DP31" s="657"/>
      <c r="DQ31" s="657"/>
      <c r="DR31" s="657"/>
      <c r="DS31" s="657"/>
      <c r="DT31" s="657"/>
      <c r="DU31" s="657"/>
      <c r="DV31" s="658"/>
      <c r="DW31" s="630">
        <v>1.4</v>
      </c>
      <c r="DX31" s="655"/>
      <c r="DY31" s="655"/>
      <c r="DZ31" s="655"/>
      <c r="EA31" s="655"/>
      <c r="EB31" s="655"/>
      <c r="EC31" s="656"/>
    </row>
    <row r="32" spans="2:133" ht="11.25" customHeight="1">
      <c r="B32" s="622" t="s">
        <v>296</v>
      </c>
      <c r="C32" s="623"/>
      <c r="D32" s="623"/>
      <c r="E32" s="623"/>
      <c r="F32" s="623"/>
      <c r="G32" s="623"/>
      <c r="H32" s="623"/>
      <c r="I32" s="623"/>
      <c r="J32" s="623"/>
      <c r="K32" s="623"/>
      <c r="L32" s="623"/>
      <c r="M32" s="623"/>
      <c r="N32" s="623"/>
      <c r="O32" s="623"/>
      <c r="P32" s="623"/>
      <c r="Q32" s="624"/>
      <c r="R32" s="625">
        <v>505193</v>
      </c>
      <c r="S32" s="626"/>
      <c r="T32" s="626"/>
      <c r="U32" s="626"/>
      <c r="V32" s="626"/>
      <c r="W32" s="626"/>
      <c r="X32" s="626"/>
      <c r="Y32" s="627"/>
      <c r="Z32" s="628">
        <v>1.9</v>
      </c>
      <c r="AA32" s="628"/>
      <c r="AB32" s="628"/>
      <c r="AC32" s="628"/>
      <c r="AD32" s="629">
        <v>22257</v>
      </c>
      <c r="AE32" s="629"/>
      <c r="AF32" s="629"/>
      <c r="AG32" s="629"/>
      <c r="AH32" s="629"/>
      <c r="AI32" s="629"/>
      <c r="AJ32" s="629"/>
      <c r="AK32" s="629"/>
      <c r="AL32" s="630">
        <v>0.1</v>
      </c>
      <c r="AM32" s="631"/>
      <c r="AN32" s="631"/>
      <c r="AO32" s="632"/>
      <c r="AP32" s="675"/>
      <c r="AQ32" s="676"/>
      <c r="AR32" s="676"/>
      <c r="AS32" s="676"/>
      <c r="AT32" s="679"/>
      <c r="AU32" s="185"/>
      <c r="AV32" s="185"/>
      <c r="AW32" s="185"/>
      <c r="AX32" s="668" t="s">
        <v>297</v>
      </c>
      <c r="AY32" s="669"/>
      <c r="AZ32" s="669"/>
      <c r="BA32" s="669"/>
      <c r="BB32" s="669"/>
      <c r="BC32" s="669"/>
      <c r="BD32" s="669"/>
      <c r="BE32" s="669"/>
      <c r="BF32" s="670"/>
      <c r="BG32" s="692">
        <v>98.9</v>
      </c>
      <c r="BH32" s="693"/>
      <c r="BI32" s="693"/>
      <c r="BJ32" s="693"/>
      <c r="BK32" s="693"/>
      <c r="BL32" s="693"/>
      <c r="BM32" s="694">
        <v>94.7</v>
      </c>
      <c r="BN32" s="693"/>
      <c r="BO32" s="693"/>
      <c r="BP32" s="693"/>
      <c r="BQ32" s="695"/>
      <c r="BR32" s="692">
        <v>97.9</v>
      </c>
      <c r="BS32" s="693"/>
      <c r="BT32" s="693"/>
      <c r="BU32" s="693"/>
      <c r="BV32" s="693"/>
      <c r="BW32" s="693"/>
      <c r="BX32" s="694">
        <v>91.8</v>
      </c>
      <c r="BY32" s="693"/>
      <c r="BZ32" s="693"/>
      <c r="CA32" s="693"/>
      <c r="CB32" s="695"/>
      <c r="CD32" s="690"/>
      <c r="CE32" s="691"/>
      <c r="CF32" s="639" t="s">
        <v>298</v>
      </c>
      <c r="CG32" s="640"/>
      <c r="CH32" s="640"/>
      <c r="CI32" s="640"/>
      <c r="CJ32" s="640"/>
      <c r="CK32" s="640"/>
      <c r="CL32" s="640"/>
      <c r="CM32" s="640"/>
      <c r="CN32" s="640"/>
      <c r="CO32" s="640"/>
      <c r="CP32" s="640"/>
      <c r="CQ32" s="641"/>
      <c r="CR32" s="625">
        <v>99</v>
      </c>
      <c r="CS32" s="626"/>
      <c r="CT32" s="626"/>
      <c r="CU32" s="626"/>
      <c r="CV32" s="626"/>
      <c r="CW32" s="626"/>
      <c r="CX32" s="626"/>
      <c r="CY32" s="627"/>
      <c r="CZ32" s="659">
        <v>0</v>
      </c>
      <c r="DA32" s="660"/>
      <c r="DB32" s="660"/>
      <c r="DC32" s="661"/>
      <c r="DD32" s="634">
        <v>99</v>
      </c>
      <c r="DE32" s="626"/>
      <c r="DF32" s="626"/>
      <c r="DG32" s="626"/>
      <c r="DH32" s="626"/>
      <c r="DI32" s="626"/>
      <c r="DJ32" s="626"/>
      <c r="DK32" s="627"/>
      <c r="DL32" s="634">
        <v>99</v>
      </c>
      <c r="DM32" s="626"/>
      <c r="DN32" s="626"/>
      <c r="DO32" s="626"/>
      <c r="DP32" s="626"/>
      <c r="DQ32" s="626"/>
      <c r="DR32" s="626"/>
      <c r="DS32" s="626"/>
      <c r="DT32" s="626"/>
      <c r="DU32" s="626"/>
      <c r="DV32" s="627"/>
      <c r="DW32" s="630">
        <v>0</v>
      </c>
      <c r="DX32" s="655"/>
      <c r="DY32" s="655"/>
      <c r="DZ32" s="655"/>
      <c r="EA32" s="655"/>
      <c r="EB32" s="655"/>
      <c r="EC32" s="656"/>
    </row>
    <row r="33" spans="2:133" ht="11.25" customHeight="1">
      <c r="B33" s="622" t="s">
        <v>299</v>
      </c>
      <c r="C33" s="623"/>
      <c r="D33" s="623"/>
      <c r="E33" s="623"/>
      <c r="F33" s="623"/>
      <c r="G33" s="623"/>
      <c r="H33" s="623"/>
      <c r="I33" s="623"/>
      <c r="J33" s="623"/>
      <c r="K33" s="623"/>
      <c r="L33" s="623"/>
      <c r="M33" s="623"/>
      <c r="N33" s="623"/>
      <c r="O33" s="623"/>
      <c r="P33" s="623"/>
      <c r="Q33" s="624"/>
      <c r="R33" s="625">
        <v>2211052</v>
      </c>
      <c r="S33" s="626"/>
      <c r="T33" s="626"/>
      <c r="U33" s="626"/>
      <c r="V33" s="626"/>
      <c r="W33" s="626"/>
      <c r="X33" s="626"/>
      <c r="Y33" s="627"/>
      <c r="Z33" s="628">
        <v>8.3000000000000007</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300</v>
      </c>
      <c r="CE33" s="640"/>
      <c r="CF33" s="640"/>
      <c r="CG33" s="640"/>
      <c r="CH33" s="640"/>
      <c r="CI33" s="640"/>
      <c r="CJ33" s="640"/>
      <c r="CK33" s="640"/>
      <c r="CL33" s="640"/>
      <c r="CM33" s="640"/>
      <c r="CN33" s="640"/>
      <c r="CO33" s="640"/>
      <c r="CP33" s="640"/>
      <c r="CQ33" s="641"/>
      <c r="CR33" s="625">
        <v>12756258</v>
      </c>
      <c r="CS33" s="657"/>
      <c r="CT33" s="657"/>
      <c r="CU33" s="657"/>
      <c r="CV33" s="657"/>
      <c r="CW33" s="657"/>
      <c r="CX33" s="657"/>
      <c r="CY33" s="658"/>
      <c r="CZ33" s="659">
        <v>48.8</v>
      </c>
      <c r="DA33" s="660"/>
      <c r="DB33" s="660"/>
      <c r="DC33" s="661"/>
      <c r="DD33" s="634">
        <v>9844686</v>
      </c>
      <c r="DE33" s="657"/>
      <c r="DF33" s="657"/>
      <c r="DG33" s="657"/>
      <c r="DH33" s="657"/>
      <c r="DI33" s="657"/>
      <c r="DJ33" s="657"/>
      <c r="DK33" s="658"/>
      <c r="DL33" s="634">
        <v>6527036</v>
      </c>
      <c r="DM33" s="657"/>
      <c r="DN33" s="657"/>
      <c r="DO33" s="657"/>
      <c r="DP33" s="657"/>
      <c r="DQ33" s="657"/>
      <c r="DR33" s="657"/>
      <c r="DS33" s="657"/>
      <c r="DT33" s="657"/>
      <c r="DU33" s="657"/>
      <c r="DV33" s="658"/>
      <c r="DW33" s="630">
        <v>40.4</v>
      </c>
      <c r="DX33" s="655"/>
      <c r="DY33" s="655"/>
      <c r="DZ33" s="655"/>
      <c r="EA33" s="655"/>
      <c r="EB33" s="655"/>
      <c r="EC33" s="656"/>
    </row>
    <row r="34" spans="2:133" ht="11.25" customHeight="1">
      <c r="B34" s="622" t="s">
        <v>301</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302</v>
      </c>
      <c r="AR34" s="605"/>
      <c r="AS34" s="605"/>
      <c r="AT34" s="605"/>
      <c r="AU34" s="605"/>
      <c r="AV34" s="605"/>
      <c r="AW34" s="605"/>
      <c r="AX34" s="605"/>
      <c r="AY34" s="605"/>
      <c r="AZ34" s="605"/>
      <c r="BA34" s="605"/>
      <c r="BB34" s="605"/>
      <c r="BC34" s="605"/>
      <c r="BD34" s="605"/>
      <c r="BE34" s="605"/>
      <c r="BF34" s="606"/>
      <c r="BG34" s="604" t="s">
        <v>303</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304</v>
      </c>
      <c r="CE34" s="640"/>
      <c r="CF34" s="640"/>
      <c r="CG34" s="640"/>
      <c r="CH34" s="640"/>
      <c r="CI34" s="640"/>
      <c r="CJ34" s="640"/>
      <c r="CK34" s="640"/>
      <c r="CL34" s="640"/>
      <c r="CM34" s="640"/>
      <c r="CN34" s="640"/>
      <c r="CO34" s="640"/>
      <c r="CP34" s="640"/>
      <c r="CQ34" s="641"/>
      <c r="CR34" s="625">
        <v>3765392</v>
      </c>
      <c r="CS34" s="626"/>
      <c r="CT34" s="626"/>
      <c r="CU34" s="626"/>
      <c r="CV34" s="626"/>
      <c r="CW34" s="626"/>
      <c r="CX34" s="626"/>
      <c r="CY34" s="627"/>
      <c r="CZ34" s="659">
        <v>14.4</v>
      </c>
      <c r="DA34" s="660"/>
      <c r="DB34" s="660"/>
      <c r="DC34" s="661"/>
      <c r="DD34" s="634">
        <v>2979394</v>
      </c>
      <c r="DE34" s="626"/>
      <c r="DF34" s="626"/>
      <c r="DG34" s="626"/>
      <c r="DH34" s="626"/>
      <c r="DI34" s="626"/>
      <c r="DJ34" s="626"/>
      <c r="DK34" s="627"/>
      <c r="DL34" s="634">
        <v>2521057</v>
      </c>
      <c r="DM34" s="626"/>
      <c r="DN34" s="626"/>
      <c r="DO34" s="626"/>
      <c r="DP34" s="626"/>
      <c r="DQ34" s="626"/>
      <c r="DR34" s="626"/>
      <c r="DS34" s="626"/>
      <c r="DT34" s="626"/>
      <c r="DU34" s="626"/>
      <c r="DV34" s="627"/>
      <c r="DW34" s="630">
        <v>15.6</v>
      </c>
      <c r="DX34" s="655"/>
      <c r="DY34" s="655"/>
      <c r="DZ34" s="655"/>
      <c r="EA34" s="655"/>
      <c r="EB34" s="655"/>
      <c r="EC34" s="656"/>
    </row>
    <row r="35" spans="2:133" ht="11.25" customHeight="1">
      <c r="B35" s="622" t="s">
        <v>305</v>
      </c>
      <c r="C35" s="623"/>
      <c r="D35" s="623"/>
      <c r="E35" s="623"/>
      <c r="F35" s="623"/>
      <c r="G35" s="623"/>
      <c r="H35" s="623"/>
      <c r="I35" s="623"/>
      <c r="J35" s="623"/>
      <c r="K35" s="623"/>
      <c r="L35" s="623"/>
      <c r="M35" s="623"/>
      <c r="N35" s="623"/>
      <c r="O35" s="623"/>
      <c r="P35" s="623"/>
      <c r="Q35" s="624"/>
      <c r="R35" s="625">
        <v>738352</v>
      </c>
      <c r="S35" s="626"/>
      <c r="T35" s="626"/>
      <c r="U35" s="626"/>
      <c r="V35" s="626"/>
      <c r="W35" s="626"/>
      <c r="X35" s="626"/>
      <c r="Y35" s="627"/>
      <c r="Z35" s="628">
        <v>2.8</v>
      </c>
      <c r="AA35" s="628"/>
      <c r="AB35" s="628"/>
      <c r="AC35" s="628"/>
      <c r="AD35" s="629" t="s">
        <v>112</v>
      </c>
      <c r="AE35" s="629"/>
      <c r="AF35" s="629"/>
      <c r="AG35" s="629"/>
      <c r="AH35" s="629"/>
      <c r="AI35" s="629"/>
      <c r="AJ35" s="629"/>
      <c r="AK35" s="629"/>
      <c r="AL35" s="630" t="s">
        <v>112</v>
      </c>
      <c r="AM35" s="631"/>
      <c r="AN35" s="631"/>
      <c r="AO35" s="632"/>
      <c r="AP35" s="188"/>
      <c r="AQ35" s="636" t="s">
        <v>306</v>
      </c>
      <c r="AR35" s="637"/>
      <c r="AS35" s="637"/>
      <c r="AT35" s="637"/>
      <c r="AU35" s="637"/>
      <c r="AV35" s="637"/>
      <c r="AW35" s="637"/>
      <c r="AX35" s="637"/>
      <c r="AY35" s="638"/>
      <c r="AZ35" s="614">
        <v>3201619</v>
      </c>
      <c r="BA35" s="615"/>
      <c r="BB35" s="615"/>
      <c r="BC35" s="615"/>
      <c r="BD35" s="615"/>
      <c r="BE35" s="615"/>
      <c r="BF35" s="696"/>
      <c r="BG35" s="636" t="s">
        <v>307</v>
      </c>
      <c r="BH35" s="637"/>
      <c r="BI35" s="637"/>
      <c r="BJ35" s="637"/>
      <c r="BK35" s="637"/>
      <c r="BL35" s="637"/>
      <c r="BM35" s="637"/>
      <c r="BN35" s="637"/>
      <c r="BO35" s="637"/>
      <c r="BP35" s="637"/>
      <c r="BQ35" s="637"/>
      <c r="BR35" s="637"/>
      <c r="BS35" s="637"/>
      <c r="BT35" s="637"/>
      <c r="BU35" s="638"/>
      <c r="BV35" s="614">
        <v>708809</v>
      </c>
      <c r="BW35" s="615"/>
      <c r="BX35" s="615"/>
      <c r="BY35" s="615"/>
      <c r="BZ35" s="615"/>
      <c r="CA35" s="615"/>
      <c r="CB35" s="696"/>
      <c r="CD35" s="639" t="s">
        <v>308</v>
      </c>
      <c r="CE35" s="640"/>
      <c r="CF35" s="640"/>
      <c r="CG35" s="640"/>
      <c r="CH35" s="640"/>
      <c r="CI35" s="640"/>
      <c r="CJ35" s="640"/>
      <c r="CK35" s="640"/>
      <c r="CL35" s="640"/>
      <c r="CM35" s="640"/>
      <c r="CN35" s="640"/>
      <c r="CO35" s="640"/>
      <c r="CP35" s="640"/>
      <c r="CQ35" s="641"/>
      <c r="CR35" s="625">
        <v>829732</v>
      </c>
      <c r="CS35" s="657"/>
      <c r="CT35" s="657"/>
      <c r="CU35" s="657"/>
      <c r="CV35" s="657"/>
      <c r="CW35" s="657"/>
      <c r="CX35" s="657"/>
      <c r="CY35" s="658"/>
      <c r="CZ35" s="659">
        <v>3.2</v>
      </c>
      <c r="DA35" s="660"/>
      <c r="DB35" s="660"/>
      <c r="DC35" s="661"/>
      <c r="DD35" s="634">
        <v>691592</v>
      </c>
      <c r="DE35" s="657"/>
      <c r="DF35" s="657"/>
      <c r="DG35" s="657"/>
      <c r="DH35" s="657"/>
      <c r="DI35" s="657"/>
      <c r="DJ35" s="657"/>
      <c r="DK35" s="658"/>
      <c r="DL35" s="634">
        <v>247418</v>
      </c>
      <c r="DM35" s="657"/>
      <c r="DN35" s="657"/>
      <c r="DO35" s="657"/>
      <c r="DP35" s="657"/>
      <c r="DQ35" s="657"/>
      <c r="DR35" s="657"/>
      <c r="DS35" s="657"/>
      <c r="DT35" s="657"/>
      <c r="DU35" s="657"/>
      <c r="DV35" s="658"/>
      <c r="DW35" s="630">
        <v>1.5</v>
      </c>
      <c r="DX35" s="655"/>
      <c r="DY35" s="655"/>
      <c r="DZ35" s="655"/>
      <c r="EA35" s="655"/>
      <c r="EB35" s="655"/>
      <c r="EC35" s="656"/>
    </row>
    <row r="36" spans="2:133" ht="11.25" customHeight="1">
      <c r="B36" s="668" t="s">
        <v>309</v>
      </c>
      <c r="C36" s="669"/>
      <c r="D36" s="669"/>
      <c r="E36" s="669"/>
      <c r="F36" s="669"/>
      <c r="G36" s="669"/>
      <c r="H36" s="669"/>
      <c r="I36" s="669"/>
      <c r="J36" s="669"/>
      <c r="K36" s="669"/>
      <c r="L36" s="669"/>
      <c r="M36" s="669"/>
      <c r="N36" s="669"/>
      <c r="O36" s="669"/>
      <c r="P36" s="669"/>
      <c r="Q36" s="670"/>
      <c r="R36" s="697">
        <v>26794411</v>
      </c>
      <c r="S36" s="698"/>
      <c r="T36" s="698"/>
      <c r="U36" s="698"/>
      <c r="V36" s="698"/>
      <c r="W36" s="698"/>
      <c r="X36" s="698"/>
      <c r="Y36" s="699"/>
      <c r="Z36" s="700">
        <v>100</v>
      </c>
      <c r="AA36" s="700"/>
      <c r="AB36" s="700"/>
      <c r="AC36" s="700"/>
      <c r="AD36" s="701">
        <v>15427213</v>
      </c>
      <c r="AE36" s="701"/>
      <c r="AF36" s="701"/>
      <c r="AG36" s="701"/>
      <c r="AH36" s="701"/>
      <c r="AI36" s="701"/>
      <c r="AJ36" s="701"/>
      <c r="AK36" s="701"/>
      <c r="AL36" s="702">
        <v>100</v>
      </c>
      <c r="AM36" s="694"/>
      <c r="AN36" s="694"/>
      <c r="AO36" s="703"/>
      <c r="AQ36" s="704" t="s">
        <v>310</v>
      </c>
      <c r="AR36" s="705"/>
      <c r="AS36" s="705"/>
      <c r="AT36" s="705"/>
      <c r="AU36" s="705"/>
      <c r="AV36" s="705"/>
      <c r="AW36" s="705"/>
      <c r="AX36" s="705"/>
      <c r="AY36" s="706"/>
      <c r="AZ36" s="625">
        <v>891729</v>
      </c>
      <c r="BA36" s="626"/>
      <c r="BB36" s="626"/>
      <c r="BC36" s="626"/>
      <c r="BD36" s="657"/>
      <c r="BE36" s="657"/>
      <c r="BF36" s="682"/>
      <c r="BG36" s="639" t="s">
        <v>311</v>
      </c>
      <c r="BH36" s="640"/>
      <c r="BI36" s="640"/>
      <c r="BJ36" s="640"/>
      <c r="BK36" s="640"/>
      <c r="BL36" s="640"/>
      <c r="BM36" s="640"/>
      <c r="BN36" s="640"/>
      <c r="BO36" s="640"/>
      <c r="BP36" s="640"/>
      <c r="BQ36" s="640"/>
      <c r="BR36" s="640"/>
      <c r="BS36" s="640"/>
      <c r="BT36" s="640"/>
      <c r="BU36" s="641"/>
      <c r="BV36" s="625">
        <v>642422</v>
      </c>
      <c r="BW36" s="626"/>
      <c r="BX36" s="626"/>
      <c r="BY36" s="626"/>
      <c r="BZ36" s="626"/>
      <c r="CA36" s="626"/>
      <c r="CB36" s="635"/>
      <c r="CD36" s="639" t="s">
        <v>312</v>
      </c>
      <c r="CE36" s="640"/>
      <c r="CF36" s="640"/>
      <c r="CG36" s="640"/>
      <c r="CH36" s="640"/>
      <c r="CI36" s="640"/>
      <c r="CJ36" s="640"/>
      <c r="CK36" s="640"/>
      <c r="CL36" s="640"/>
      <c r="CM36" s="640"/>
      <c r="CN36" s="640"/>
      <c r="CO36" s="640"/>
      <c r="CP36" s="640"/>
      <c r="CQ36" s="641"/>
      <c r="CR36" s="625">
        <v>3716519</v>
      </c>
      <c r="CS36" s="626"/>
      <c r="CT36" s="626"/>
      <c r="CU36" s="626"/>
      <c r="CV36" s="626"/>
      <c r="CW36" s="626"/>
      <c r="CX36" s="626"/>
      <c r="CY36" s="627"/>
      <c r="CZ36" s="659">
        <v>14.2</v>
      </c>
      <c r="DA36" s="660"/>
      <c r="DB36" s="660"/>
      <c r="DC36" s="661"/>
      <c r="DD36" s="634">
        <v>2498867</v>
      </c>
      <c r="DE36" s="626"/>
      <c r="DF36" s="626"/>
      <c r="DG36" s="626"/>
      <c r="DH36" s="626"/>
      <c r="DI36" s="626"/>
      <c r="DJ36" s="626"/>
      <c r="DK36" s="627"/>
      <c r="DL36" s="634">
        <v>2081049</v>
      </c>
      <c r="DM36" s="626"/>
      <c r="DN36" s="626"/>
      <c r="DO36" s="626"/>
      <c r="DP36" s="626"/>
      <c r="DQ36" s="626"/>
      <c r="DR36" s="626"/>
      <c r="DS36" s="626"/>
      <c r="DT36" s="626"/>
      <c r="DU36" s="626"/>
      <c r="DV36" s="627"/>
      <c r="DW36" s="630">
        <v>12.9</v>
      </c>
      <c r="DX36" s="655"/>
      <c r="DY36" s="655"/>
      <c r="DZ36" s="655"/>
      <c r="EA36" s="655"/>
      <c r="EB36" s="655"/>
      <c r="EC36" s="656"/>
    </row>
    <row r="37" spans="2:133" ht="11.25" customHeight="1">
      <c r="AQ37" s="704" t="s">
        <v>313</v>
      </c>
      <c r="AR37" s="705"/>
      <c r="AS37" s="705"/>
      <c r="AT37" s="705"/>
      <c r="AU37" s="705"/>
      <c r="AV37" s="705"/>
      <c r="AW37" s="705"/>
      <c r="AX37" s="705"/>
      <c r="AY37" s="706"/>
      <c r="AZ37" s="625">
        <v>157141</v>
      </c>
      <c r="BA37" s="626"/>
      <c r="BB37" s="626"/>
      <c r="BC37" s="626"/>
      <c r="BD37" s="657"/>
      <c r="BE37" s="657"/>
      <c r="BF37" s="682"/>
      <c r="BG37" s="639" t="s">
        <v>314</v>
      </c>
      <c r="BH37" s="640"/>
      <c r="BI37" s="640"/>
      <c r="BJ37" s="640"/>
      <c r="BK37" s="640"/>
      <c r="BL37" s="640"/>
      <c r="BM37" s="640"/>
      <c r="BN37" s="640"/>
      <c r="BO37" s="640"/>
      <c r="BP37" s="640"/>
      <c r="BQ37" s="640"/>
      <c r="BR37" s="640"/>
      <c r="BS37" s="640"/>
      <c r="BT37" s="640"/>
      <c r="BU37" s="641"/>
      <c r="BV37" s="625">
        <v>7251</v>
      </c>
      <c r="BW37" s="626"/>
      <c r="BX37" s="626"/>
      <c r="BY37" s="626"/>
      <c r="BZ37" s="626"/>
      <c r="CA37" s="626"/>
      <c r="CB37" s="635"/>
      <c r="CD37" s="639" t="s">
        <v>315</v>
      </c>
      <c r="CE37" s="640"/>
      <c r="CF37" s="640"/>
      <c r="CG37" s="640"/>
      <c r="CH37" s="640"/>
      <c r="CI37" s="640"/>
      <c r="CJ37" s="640"/>
      <c r="CK37" s="640"/>
      <c r="CL37" s="640"/>
      <c r="CM37" s="640"/>
      <c r="CN37" s="640"/>
      <c r="CO37" s="640"/>
      <c r="CP37" s="640"/>
      <c r="CQ37" s="641"/>
      <c r="CR37" s="625">
        <v>1881135</v>
      </c>
      <c r="CS37" s="657"/>
      <c r="CT37" s="657"/>
      <c r="CU37" s="657"/>
      <c r="CV37" s="657"/>
      <c r="CW37" s="657"/>
      <c r="CX37" s="657"/>
      <c r="CY37" s="658"/>
      <c r="CZ37" s="659">
        <v>7.2</v>
      </c>
      <c r="DA37" s="660"/>
      <c r="DB37" s="660"/>
      <c r="DC37" s="661"/>
      <c r="DD37" s="634">
        <v>1469350</v>
      </c>
      <c r="DE37" s="657"/>
      <c r="DF37" s="657"/>
      <c r="DG37" s="657"/>
      <c r="DH37" s="657"/>
      <c r="DI37" s="657"/>
      <c r="DJ37" s="657"/>
      <c r="DK37" s="658"/>
      <c r="DL37" s="634">
        <v>1469285</v>
      </c>
      <c r="DM37" s="657"/>
      <c r="DN37" s="657"/>
      <c r="DO37" s="657"/>
      <c r="DP37" s="657"/>
      <c r="DQ37" s="657"/>
      <c r="DR37" s="657"/>
      <c r="DS37" s="657"/>
      <c r="DT37" s="657"/>
      <c r="DU37" s="657"/>
      <c r="DV37" s="658"/>
      <c r="DW37" s="630">
        <v>9.1</v>
      </c>
      <c r="DX37" s="655"/>
      <c r="DY37" s="655"/>
      <c r="DZ37" s="655"/>
      <c r="EA37" s="655"/>
      <c r="EB37" s="655"/>
      <c r="EC37" s="656"/>
    </row>
    <row r="38" spans="2:133" ht="11.25" customHeight="1">
      <c r="AQ38" s="704" t="s">
        <v>316</v>
      </c>
      <c r="AR38" s="705"/>
      <c r="AS38" s="705"/>
      <c r="AT38" s="705"/>
      <c r="AU38" s="705"/>
      <c r="AV38" s="705"/>
      <c r="AW38" s="705"/>
      <c r="AX38" s="705"/>
      <c r="AY38" s="706"/>
      <c r="AZ38" s="625">
        <v>10267</v>
      </c>
      <c r="BA38" s="626"/>
      <c r="BB38" s="626"/>
      <c r="BC38" s="626"/>
      <c r="BD38" s="657"/>
      <c r="BE38" s="657"/>
      <c r="BF38" s="682"/>
      <c r="BG38" s="639" t="s">
        <v>317</v>
      </c>
      <c r="BH38" s="640"/>
      <c r="BI38" s="640"/>
      <c r="BJ38" s="640"/>
      <c r="BK38" s="640"/>
      <c r="BL38" s="640"/>
      <c r="BM38" s="640"/>
      <c r="BN38" s="640"/>
      <c r="BO38" s="640"/>
      <c r="BP38" s="640"/>
      <c r="BQ38" s="640"/>
      <c r="BR38" s="640"/>
      <c r="BS38" s="640"/>
      <c r="BT38" s="640"/>
      <c r="BU38" s="641"/>
      <c r="BV38" s="625">
        <v>12033</v>
      </c>
      <c r="BW38" s="626"/>
      <c r="BX38" s="626"/>
      <c r="BY38" s="626"/>
      <c r="BZ38" s="626"/>
      <c r="CA38" s="626"/>
      <c r="CB38" s="635"/>
      <c r="CD38" s="639" t="s">
        <v>318</v>
      </c>
      <c r="CE38" s="640"/>
      <c r="CF38" s="640"/>
      <c r="CG38" s="640"/>
      <c r="CH38" s="640"/>
      <c r="CI38" s="640"/>
      <c r="CJ38" s="640"/>
      <c r="CK38" s="640"/>
      <c r="CL38" s="640"/>
      <c r="CM38" s="640"/>
      <c r="CN38" s="640"/>
      <c r="CO38" s="640"/>
      <c r="CP38" s="640"/>
      <c r="CQ38" s="641"/>
      <c r="CR38" s="625">
        <v>3044478</v>
      </c>
      <c r="CS38" s="626"/>
      <c r="CT38" s="626"/>
      <c r="CU38" s="626"/>
      <c r="CV38" s="626"/>
      <c r="CW38" s="626"/>
      <c r="CX38" s="626"/>
      <c r="CY38" s="627"/>
      <c r="CZ38" s="659">
        <v>11.7</v>
      </c>
      <c r="DA38" s="660"/>
      <c r="DB38" s="660"/>
      <c r="DC38" s="661"/>
      <c r="DD38" s="634">
        <v>2676854</v>
      </c>
      <c r="DE38" s="626"/>
      <c r="DF38" s="626"/>
      <c r="DG38" s="626"/>
      <c r="DH38" s="626"/>
      <c r="DI38" s="626"/>
      <c r="DJ38" s="626"/>
      <c r="DK38" s="627"/>
      <c r="DL38" s="634">
        <v>1677512</v>
      </c>
      <c r="DM38" s="626"/>
      <c r="DN38" s="626"/>
      <c r="DO38" s="626"/>
      <c r="DP38" s="626"/>
      <c r="DQ38" s="626"/>
      <c r="DR38" s="626"/>
      <c r="DS38" s="626"/>
      <c r="DT38" s="626"/>
      <c r="DU38" s="626"/>
      <c r="DV38" s="627"/>
      <c r="DW38" s="630">
        <v>10.4</v>
      </c>
      <c r="DX38" s="655"/>
      <c r="DY38" s="655"/>
      <c r="DZ38" s="655"/>
      <c r="EA38" s="655"/>
      <c r="EB38" s="655"/>
      <c r="EC38" s="656"/>
    </row>
    <row r="39" spans="2:133" ht="11.25" customHeight="1">
      <c r="AQ39" s="704" t="s">
        <v>319</v>
      </c>
      <c r="AR39" s="705"/>
      <c r="AS39" s="705"/>
      <c r="AT39" s="705"/>
      <c r="AU39" s="705"/>
      <c r="AV39" s="705"/>
      <c r="AW39" s="705"/>
      <c r="AX39" s="705"/>
      <c r="AY39" s="706"/>
      <c r="AZ39" s="625" t="s">
        <v>320</v>
      </c>
      <c r="BA39" s="626"/>
      <c r="BB39" s="626"/>
      <c r="BC39" s="626"/>
      <c r="BD39" s="657"/>
      <c r="BE39" s="657"/>
      <c r="BF39" s="682"/>
      <c r="BG39" s="710" t="s">
        <v>321</v>
      </c>
      <c r="BH39" s="711"/>
      <c r="BI39" s="711"/>
      <c r="BJ39" s="711"/>
      <c r="BK39" s="711"/>
      <c r="BL39" s="189"/>
      <c r="BM39" s="640" t="s">
        <v>322</v>
      </c>
      <c r="BN39" s="640"/>
      <c r="BO39" s="640"/>
      <c r="BP39" s="640"/>
      <c r="BQ39" s="640"/>
      <c r="BR39" s="640"/>
      <c r="BS39" s="640"/>
      <c r="BT39" s="640"/>
      <c r="BU39" s="641"/>
      <c r="BV39" s="625">
        <v>87</v>
      </c>
      <c r="BW39" s="626"/>
      <c r="BX39" s="626"/>
      <c r="BY39" s="626"/>
      <c r="BZ39" s="626"/>
      <c r="CA39" s="626"/>
      <c r="CB39" s="635"/>
      <c r="CD39" s="639" t="s">
        <v>323</v>
      </c>
      <c r="CE39" s="640"/>
      <c r="CF39" s="640"/>
      <c r="CG39" s="640"/>
      <c r="CH39" s="640"/>
      <c r="CI39" s="640"/>
      <c r="CJ39" s="640"/>
      <c r="CK39" s="640"/>
      <c r="CL39" s="640"/>
      <c r="CM39" s="640"/>
      <c r="CN39" s="640"/>
      <c r="CO39" s="640"/>
      <c r="CP39" s="640"/>
      <c r="CQ39" s="641"/>
      <c r="CR39" s="625">
        <v>945752</v>
      </c>
      <c r="CS39" s="657"/>
      <c r="CT39" s="657"/>
      <c r="CU39" s="657"/>
      <c r="CV39" s="657"/>
      <c r="CW39" s="657"/>
      <c r="CX39" s="657"/>
      <c r="CY39" s="658"/>
      <c r="CZ39" s="659">
        <v>3.6</v>
      </c>
      <c r="DA39" s="660"/>
      <c r="DB39" s="660"/>
      <c r="DC39" s="661"/>
      <c r="DD39" s="634">
        <v>898994</v>
      </c>
      <c r="DE39" s="657"/>
      <c r="DF39" s="657"/>
      <c r="DG39" s="657"/>
      <c r="DH39" s="657"/>
      <c r="DI39" s="657"/>
      <c r="DJ39" s="657"/>
      <c r="DK39" s="658"/>
      <c r="DL39" s="634" t="s">
        <v>320</v>
      </c>
      <c r="DM39" s="657"/>
      <c r="DN39" s="657"/>
      <c r="DO39" s="657"/>
      <c r="DP39" s="657"/>
      <c r="DQ39" s="657"/>
      <c r="DR39" s="657"/>
      <c r="DS39" s="657"/>
      <c r="DT39" s="657"/>
      <c r="DU39" s="657"/>
      <c r="DV39" s="658"/>
      <c r="DW39" s="630" t="s">
        <v>320</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324</v>
      </c>
      <c r="AR40" s="705"/>
      <c r="AS40" s="705"/>
      <c r="AT40" s="705"/>
      <c r="AU40" s="705"/>
      <c r="AV40" s="705"/>
      <c r="AW40" s="705"/>
      <c r="AX40" s="705"/>
      <c r="AY40" s="706"/>
      <c r="AZ40" s="625">
        <v>471125</v>
      </c>
      <c r="BA40" s="626"/>
      <c r="BB40" s="626"/>
      <c r="BC40" s="626"/>
      <c r="BD40" s="657"/>
      <c r="BE40" s="657"/>
      <c r="BF40" s="682"/>
      <c r="BG40" s="710"/>
      <c r="BH40" s="711"/>
      <c r="BI40" s="711"/>
      <c r="BJ40" s="711"/>
      <c r="BK40" s="711"/>
      <c r="BL40" s="189"/>
      <c r="BM40" s="640" t="s">
        <v>325</v>
      </c>
      <c r="BN40" s="640"/>
      <c r="BO40" s="640"/>
      <c r="BP40" s="640"/>
      <c r="BQ40" s="640"/>
      <c r="BR40" s="640"/>
      <c r="BS40" s="640"/>
      <c r="BT40" s="640"/>
      <c r="BU40" s="641"/>
      <c r="BV40" s="625">
        <v>142</v>
      </c>
      <c r="BW40" s="626"/>
      <c r="BX40" s="626"/>
      <c r="BY40" s="626"/>
      <c r="BZ40" s="626"/>
      <c r="CA40" s="626"/>
      <c r="CB40" s="635"/>
      <c r="CD40" s="639" t="s">
        <v>326</v>
      </c>
      <c r="CE40" s="640"/>
      <c r="CF40" s="640"/>
      <c r="CG40" s="640"/>
      <c r="CH40" s="640"/>
      <c r="CI40" s="640"/>
      <c r="CJ40" s="640"/>
      <c r="CK40" s="640"/>
      <c r="CL40" s="640"/>
      <c r="CM40" s="640"/>
      <c r="CN40" s="640"/>
      <c r="CO40" s="640"/>
      <c r="CP40" s="640"/>
      <c r="CQ40" s="641"/>
      <c r="CR40" s="625">
        <v>454385</v>
      </c>
      <c r="CS40" s="626"/>
      <c r="CT40" s="626"/>
      <c r="CU40" s="626"/>
      <c r="CV40" s="626"/>
      <c r="CW40" s="626"/>
      <c r="CX40" s="626"/>
      <c r="CY40" s="627"/>
      <c r="CZ40" s="659">
        <v>1.7</v>
      </c>
      <c r="DA40" s="660"/>
      <c r="DB40" s="660"/>
      <c r="DC40" s="661"/>
      <c r="DD40" s="634">
        <v>98985</v>
      </c>
      <c r="DE40" s="626"/>
      <c r="DF40" s="626"/>
      <c r="DG40" s="626"/>
      <c r="DH40" s="626"/>
      <c r="DI40" s="626"/>
      <c r="DJ40" s="626"/>
      <c r="DK40" s="627"/>
      <c r="DL40" s="634" t="s">
        <v>320</v>
      </c>
      <c r="DM40" s="626"/>
      <c r="DN40" s="626"/>
      <c r="DO40" s="626"/>
      <c r="DP40" s="626"/>
      <c r="DQ40" s="626"/>
      <c r="DR40" s="626"/>
      <c r="DS40" s="626"/>
      <c r="DT40" s="626"/>
      <c r="DU40" s="626"/>
      <c r="DV40" s="627"/>
      <c r="DW40" s="630" t="s">
        <v>320</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327</v>
      </c>
      <c r="AR41" s="646"/>
      <c r="AS41" s="646"/>
      <c r="AT41" s="646"/>
      <c r="AU41" s="646"/>
      <c r="AV41" s="646"/>
      <c r="AW41" s="646"/>
      <c r="AX41" s="646"/>
      <c r="AY41" s="647"/>
      <c r="AZ41" s="697">
        <v>1671357</v>
      </c>
      <c r="BA41" s="698"/>
      <c r="BB41" s="698"/>
      <c r="BC41" s="698"/>
      <c r="BD41" s="693"/>
      <c r="BE41" s="693"/>
      <c r="BF41" s="695"/>
      <c r="BG41" s="712"/>
      <c r="BH41" s="713"/>
      <c r="BI41" s="713"/>
      <c r="BJ41" s="713"/>
      <c r="BK41" s="713"/>
      <c r="BL41" s="191"/>
      <c r="BM41" s="646" t="s">
        <v>328</v>
      </c>
      <c r="BN41" s="646"/>
      <c r="BO41" s="646"/>
      <c r="BP41" s="646"/>
      <c r="BQ41" s="646"/>
      <c r="BR41" s="646"/>
      <c r="BS41" s="646"/>
      <c r="BT41" s="646"/>
      <c r="BU41" s="647"/>
      <c r="BV41" s="697">
        <v>325</v>
      </c>
      <c r="BW41" s="698"/>
      <c r="BX41" s="698"/>
      <c r="BY41" s="698"/>
      <c r="BZ41" s="698"/>
      <c r="CA41" s="698"/>
      <c r="CB41" s="707"/>
      <c r="CD41" s="639" t="s">
        <v>329</v>
      </c>
      <c r="CE41" s="640"/>
      <c r="CF41" s="640"/>
      <c r="CG41" s="640"/>
      <c r="CH41" s="640"/>
      <c r="CI41" s="640"/>
      <c r="CJ41" s="640"/>
      <c r="CK41" s="640"/>
      <c r="CL41" s="640"/>
      <c r="CM41" s="640"/>
      <c r="CN41" s="640"/>
      <c r="CO41" s="640"/>
      <c r="CP41" s="640"/>
      <c r="CQ41" s="641"/>
      <c r="CR41" s="625" t="s">
        <v>330</v>
      </c>
      <c r="CS41" s="657"/>
      <c r="CT41" s="657"/>
      <c r="CU41" s="657"/>
      <c r="CV41" s="657"/>
      <c r="CW41" s="657"/>
      <c r="CX41" s="657"/>
      <c r="CY41" s="658"/>
      <c r="CZ41" s="659" t="s">
        <v>330</v>
      </c>
      <c r="DA41" s="660"/>
      <c r="DB41" s="660"/>
      <c r="DC41" s="661"/>
      <c r="DD41" s="634" t="s">
        <v>330</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332</v>
      </c>
      <c r="CE42" s="623"/>
      <c r="CF42" s="623"/>
      <c r="CG42" s="623"/>
      <c r="CH42" s="623"/>
      <c r="CI42" s="623"/>
      <c r="CJ42" s="623"/>
      <c r="CK42" s="623"/>
      <c r="CL42" s="623"/>
      <c r="CM42" s="623"/>
      <c r="CN42" s="623"/>
      <c r="CO42" s="623"/>
      <c r="CP42" s="623"/>
      <c r="CQ42" s="624"/>
      <c r="CR42" s="625">
        <v>2393009</v>
      </c>
      <c r="CS42" s="626"/>
      <c r="CT42" s="626"/>
      <c r="CU42" s="626"/>
      <c r="CV42" s="626"/>
      <c r="CW42" s="626"/>
      <c r="CX42" s="626"/>
      <c r="CY42" s="627"/>
      <c r="CZ42" s="659">
        <v>9.1999999999999993</v>
      </c>
      <c r="DA42" s="708"/>
      <c r="DB42" s="708"/>
      <c r="DC42" s="709"/>
      <c r="DD42" s="634">
        <v>642141</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334</v>
      </c>
      <c r="CE43" s="623"/>
      <c r="CF43" s="623"/>
      <c r="CG43" s="623"/>
      <c r="CH43" s="623"/>
      <c r="CI43" s="623"/>
      <c r="CJ43" s="623"/>
      <c r="CK43" s="623"/>
      <c r="CL43" s="623"/>
      <c r="CM43" s="623"/>
      <c r="CN43" s="623"/>
      <c r="CO43" s="623"/>
      <c r="CP43" s="623"/>
      <c r="CQ43" s="624"/>
      <c r="CR43" s="625">
        <v>19435</v>
      </c>
      <c r="CS43" s="657"/>
      <c r="CT43" s="657"/>
      <c r="CU43" s="657"/>
      <c r="CV43" s="657"/>
      <c r="CW43" s="657"/>
      <c r="CX43" s="657"/>
      <c r="CY43" s="658"/>
      <c r="CZ43" s="659">
        <v>0.1</v>
      </c>
      <c r="DA43" s="660"/>
      <c r="DB43" s="660"/>
      <c r="DC43" s="661"/>
      <c r="DD43" s="634">
        <v>19435</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335</v>
      </c>
      <c r="CD44" s="731" t="s">
        <v>287</v>
      </c>
      <c r="CE44" s="732"/>
      <c r="CF44" s="622" t="s">
        <v>336</v>
      </c>
      <c r="CG44" s="623"/>
      <c r="CH44" s="623"/>
      <c r="CI44" s="623"/>
      <c r="CJ44" s="623"/>
      <c r="CK44" s="623"/>
      <c r="CL44" s="623"/>
      <c r="CM44" s="623"/>
      <c r="CN44" s="623"/>
      <c r="CO44" s="623"/>
      <c r="CP44" s="623"/>
      <c r="CQ44" s="624"/>
      <c r="CR44" s="625">
        <v>2384422</v>
      </c>
      <c r="CS44" s="626"/>
      <c r="CT44" s="626"/>
      <c r="CU44" s="626"/>
      <c r="CV44" s="626"/>
      <c r="CW44" s="626"/>
      <c r="CX44" s="626"/>
      <c r="CY44" s="627"/>
      <c r="CZ44" s="659">
        <v>9.1</v>
      </c>
      <c r="DA44" s="708"/>
      <c r="DB44" s="708"/>
      <c r="DC44" s="709"/>
      <c r="DD44" s="634">
        <v>642141</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337</v>
      </c>
      <c r="CG45" s="623"/>
      <c r="CH45" s="623"/>
      <c r="CI45" s="623"/>
      <c r="CJ45" s="623"/>
      <c r="CK45" s="623"/>
      <c r="CL45" s="623"/>
      <c r="CM45" s="623"/>
      <c r="CN45" s="623"/>
      <c r="CO45" s="623"/>
      <c r="CP45" s="623"/>
      <c r="CQ45" s="624"/>
      <c r="CR45" s="625">
        <v>1325661</v>
      </c>
      <c r="CS45" s="657"/>
      <c r="CT45" s="657"/>
      <c r="CU45" s="657"/>
      <c r="CV45" s="657"/>
      <c r="CW45" s="657"/>
      <c r="CX45" s="657"/>
      <c r="CY45" s="658"/>
      <c r="CZ45" s="659">
        <v>5.0999999999999996</v>
      </c>
      <c r="DA45" s="660"/>
      <c r="DB45" s="660"/>
      <c r="DC45" s="661"/>
      <c r="DD45" s="634">
        <v>118667</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338</v>
      </c>
      <c r="CG46" s="623"/>
      <c r="CH46" s="623"/>
      <c r="CI46" s="623"/>
      <c r="CJ46" s="623"/>
      <c r="CK46" s="623"/>
      <c r="CL46" s="623"/>
      <c r="CM46" s="623"/>
      <c r="CN46" s="623"/>
      <c r="CO46" s="623"/>
      <c r="CP46" s="623"/>
      <c r="CQ46" s="624"/>
      <c r="CR46" s="625">
        <v>991815</v>
      </c>
      <c r="CS46" s="626"/>
      <c r="CT46" s="626"/>
      <c r="CU46" s="626"/>
      <c r="CV46" s="626"/>
      <c r="CW46" s="626"/>
      <c r="CX46" s="626"/>
      <c r="CY46" s="627"/>
      <c r="CZ46" s="659">
        <v>3.8</v>
      </c>
      <c r="DA46" s="708"/>
      <c r="DB46" s="708"/>
      <c r="DC46" s="709"/>
      <c r="DD46" s="634">
        <v>497348</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339</v>
      </c>
      <c r="CG47" s="623"/>
      <c r="CH47" s="623"/>
      <c r="CI47" s="623"/>
      <c r="CJ47" s="623"/>
      <c r="CK47" s="623"/>
      <c r="CL47" s="623"/>
      <c r="CM47" s="623"/>
      <c r="CN47" s="623"/>
      <c r="CO47" s="623"/>
      <c r="CP47" s="623"/>
      <c r="CQ47" s="624"/>
      <c r="CR47" s="625">
        <v>8587</v>
      </c>
      <c r="CS47" s="657"/>
      <c r="CT47" s="657"/>
      <c r="CU47" s="657"/>
      <c r="CV47" s="657"/>
      <c r="CW47" s="657"/>
      <c r="CX47" s="657"/>
      <c r="CY47" s="658"/>
      <c r="CZ47" s="659">
        <v>0</v>
      </c>
      <c r="DA47" s="660"/>
      <c r="DB47" s="660"/>
      <c r="DC47" s="661"/>
      <c r="DD47" s="634" t="s">
        <v>112</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340</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341</v>
      </c>
      <c r="CE49" s="669"/>
      <c r="CF49" s="669"/>
      <c r="CG49" s="669"/>
      <c r="CH49" s="669"/>
      <c r="CI49" s="669"/>
      <c r="CJ49" s="669"/>
      <c r="CK49" s="669"/>
      <c r="CL49" s="669"/>
      <c r="CM49" s="669"/>
      <c r="CN49" s="669"/>
      <c r="CO49" s="669"/>
      <c r="CP49" s="669"/>
      <c r="CQ49" s="670"/>
      <c r="CR49" s="697">
        <v>26125179</v>
      </c>
      <c r="CS49" s="693"/>
      <c r="CT49" s="693"/>
      <c r="CU49" s="693"/>
      <c r="CV49" s="693"/>
      <c r="CW49" s="693"/>
      <c r="CX49" s="693"/>
      <c r="CY49" s="720"/>
      <c r="CZ49" s="721">
        <v>100</v>
      </c>
      <c r="DA49" s="722"/>
      <c r="DB49" s="722"/>
      <c r="DC49" s="723"/>
      <c r="DD49" s="724">
        <v>18441209</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343</v>
      </c>
      <c r="DK2" s="767"/>
      <c r="DL2" s="767"/>
      <c r="DM2" s="767"/>
      <c r="DN2" s="767"/>
      <c r="DO2" s="768"/>
      <c r="DP2" s="202"/>
      <c r="DQ2" s="766" t="s">
        <v>344</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345</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347</v>
      </c>
      <c r="B5" s="761"/>
      <c r="C5" s="761"/>
      <c r="D5" s="761"/>
      <c r="E5" s="761"/>
      <c r="F5" s="761"/>
      <c r="G5" s="761"/>
      <c r="H5" s="761"/>
      <c r="I5" s="761"/>
      <c r="J5" s="761"/>
      <c r="K5" s="761"/>
      <c r="L5" s="761"/>
      <c r="M5" s="761"/>
      <c r="N5" s="761"/>
      <c r="O5" s="761"/>
      <c r="P5" s="762"/>
      <c r="Q5" s="737" t="s">
        <v>348</v>
      </c>
      <c r="R5" s="738"/>
      <c r="S5" s="738"/>
      <c r="T5" s="738"/>
      <c r="U5" s="739"/>
      <c r="V5" s="737" t="s">
        <v>349</v>
      </c>
      <c r="W5" s="738"/>
      <c r="X5" s="738"/>
      <c r="Y5" s="738"/>
      <c r="Z5" s="739"/>
      <c r="AA5" s="737" t="s">
        <v>350</v>
      </c>
      <c r="AB5" s="738"/>
      <c r="AC5" s="738"/>
      <c r="AD5" s="738"/>
      <c r="AE5" s="738"/>
      <c r="AF5" s="770" t="s">
        <v>351</v>
      </c>
      <c r="AG5" s="738"/>
      <c r="AH5" s="738"/>
      <c r="AI5" s="738"/>
      <c r="AJ5" s="749"/>
      <c r="AK5" s="738" t="s">
        <v>352</v>
      </c>
      <c r="AL5" s="738"/>
      <c r="AM5" s="738"/>
      <c r="AN5" s="738"/>
      <c r="AO5" s="739"/>
      <c r="AP5" s="737" t="s">
        <v>353</v>
      </c>
      <c r="AQ5" s="738"/>
      <c r="AR5" s="738"/>
      <c r="AS5" s="738"/>
      <c r="AT5" s="739"/>
      <c r="AU5" s="737" t="s">
        <v>354</v>
      </c>
      <c r="AV5" s="738"/>
      <c r="AW5" s="738"/>
      <c r="AX5" s="738"/>
      <c r="AY5" s="749"/>
      <c r="AZ5" s="209"/>
      <c r="BA5" s="209"/>
      <c r="BB5" s="209"/>
      <c r="BC5" s="209"/>
      <c r="BD5" s="209"/>
      <c r="BE5" s="210"/>
      <c r="BF5" s="210"/>
      <c r="BG5" s="210"/>
      <c r="BH5" s="210"/>
      <c r="BI5" s="210"/>
      <c r="BJ5" s="210"/>
      <c r="BK5" s="210"/>
      <c r="BL5" s="210"/>
      <c r="BM5" s="210"/>
      <c r="BN5" s="210"/>
      <c r="BO5" s="210"/>
      <c r="BP5" s="210"/>
      <c r="BQ5" s="760" t="s">
        <v>355</v>
      </c>
      <c r="BR5" s="761"/>
      <c r="BS5" s="761"/>
      <c r="BT5" s="761"/>
      <c r="BU5" s="761"/>
      <c r="BV5" s="761"/>
      <c r="BW5" s="761"/>
      <c r="BX5" s="761"/>
      <c r="BY5" s="761"/>
      <c r="BZ5" s="761"/>
      <c r="CA5" s="761"/>
      <c r="CB5" s="761"/>
      <c r="CC5" s="761"/>
      <c r="CD5" s="761"/>
      <c r="CE5" s="761"/>
      <c r="CF5" s="761"/>
      <c r="CG5" s="762"/>
      <c r="CH5" s="737" t="s">
        <v>356</v>
      </c>
      <c r="CI5" s="738"/>
      <c r="CJ5" s="738"/>
      <c r="CK5" s="738"/>
      <c r="CL5" s="739"/>
      <c r="CM5" s="737" t="s">
        <v>357</v>
      </c>
      <c r="CN5" s="738"/>
      <c r="CO5" s="738"/>
      <c r="CP5" s="738"/>
      <c r="CQ5" s="739"/>
      <c r="CR5" s="737" t="s">
        <v>358</v>
      </c>
      <c r="CS5" s="738"/>
      <c r="CT5" s="738"/>
      <c r="CU5" s="738"/>
      <c r="CV5" s="739"/>
      <c r="CW5" s="737" t="s">
        <v>359</v>
      </c>
      <c r="CX5" s="738"/>
      <c r="CY5" s="738"/>
      <c r="CZ5" s="738"/>
      <c r="DA5" s="739"/>
      <c r="DB5" s="737" t="s">
        <v>360</v>
      </c>
      <c r="DC5" s="738"/>
      <c r="DD5" s="738"/>
      <c r="DE5" s="738"/>
      <c r="DF5" s="739"/>
      <c r="DG5" s="743" t="s">
        <v>361</v>
      </c>
      <c r="DH5" s="744"/>
      <c r="DI5" s="744"/>
      <c r="DJ5" s="744"/>
      <c r="DK5" s="745"/>
      <c r="DL5" s="743" t="s">
        <v>362</v>
      </c>
      <c r="DM5" s="744"/>
      <c r="DN5" s="744"/>
      <c r="DO5" s="744"/>
      <c r="DP5" s="745"/>
      <c r="DQ5" s="737" t="s">
        <v>363</v>
      </c>
      <c r="DR5" s="738"/>
      <c r="DS5" s="738"/>
      <c r="DT5" s="738"/>
      <c r="DU5" s="739"/>
      <c r="DV5" s="737" t="s">
        <v>354</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364</v>
      </c>
      <c r="C7" s="752"/>
      <c r="D7" s="752"/>
      <c r="E7" s="752"/>
      <c r="F7" s="752"/>
      <c r="G7" s="752"/>
      <c r="H7" s="752"/>
      <c r="I7" s="752"/>
      <c r="J7" s="752"/>
      <c r="K7" s="752"/>
      <c r="L7" s="752"/>
      <c r="M7" s="752"/>
      <c r="N7" s="752"/>
      <c r="O7" s="752"/>
      <c r="P7" s="753"/>
      <c r="Q7" s="754">
        <v>26853</v>
      </c>
      <c r="R7" s="755"/>
      <c r="S7" s="755"/>
      <c r="T7" s="755"/>
      <c r="U7" s="755"/>
      <c r="V7" s="755">
        <v>26184</v>
      </c>
      <c r="W7" s="755"/>
      <c r="X7" s="755"/>
      <c r="Y7" s="755"/>
      <c r="Z7" s="755"/>
      <c r="AA7" s="755">
        <v>669</v>
      </c>
      <c r="AB7" s="755"/>
      <c r="AC7" s="755"/>
      <c r="AD7" s="755"/>
      <c r="AE7" s="756"/>
      <c r="AF7" s="757">
        <v>432</v>
      </c>
      <c r="AG7" s="758"/>
      <c r="AH7" s="758"/>
      <c r="AI7" s="758"/>
      <c r="AJ7" s="759"/>
      <c r="AK7" s="794">
        <v>1088</v>
      </c>
      <c r="AL7" s="795"/>
      <c r="AM7" s="795"/>
      <c r="AN7" s="795"/>
      <c r="AO7" s="795"/>
      <c r="AP7" s="795">
        <v>25349</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552</v>
      </c>
      <c r="BT7" s="799"/>
      <c r="BU7" s="799"/>
      <c r="BV7" s="799"/>
      <c r="BW7" s="799"/>
      <c r="BX7" s="799"/>
      <c r="BY7" s="799"/>
      <c r="BZ7" s="799"/>
      <c r="CA7" s="799"/>
      <c r="CB7" s="799"/>
      <c r="CC7" s="799"/>
      <c r="CD7" s="799"/>
      <c r="CE7" s="799"/>
      <c r="CF7" s="799"/>
      <c r="CG7" s="800"/>
      <c r="CH7" s="791">
        <v>0</v>
      </c>
      <c r="CI7" s="792"/>
      <c r="CJ7" s="792"/>
      <c r="CK7" s="792"/>
      <c r="CL7" s="793"/>
      <c r="CM7" s="791">
        <v>35</v>
      </c>
      <c r="CN7" s="792"/>
      <c r="CO7" s="792"/>
      <c r="CP7" s="792"/>
      <c r="CQ7" s="793"/>
      <c r="CR7" s="791">
        <v>17</v>
      </c>
      <c r="CS7" s="792"/>
      <c r="CT7" s="792"/>
      <c r="CU7" s="792"/>
      <c r="CV7" s="793"/>
      <c r="CW7" s="791">
        <v>19</v>
      </c>
      <c r="CX7" s="792"/>
      <c r="CY7" s="792"/>
      <c r="CZ7" s="792"/>
      <c r="DA7" s="793"/>
      <c r="DB7" s="791" t="s">
        <v>551</v>
      </c>
      <c r="DC7" s="792"/>
      <c r="DD7" s="792"/>
      <c r="DE7" s="792"/>
      <c r="DF7" s="793"/>
      <c r="DG7" s="791" t="s">
        <v>551</v>
      </c>
      <c r="DH7" s="792"/>
      <c r="DI7" s="792"/>
      <c r="DJ7" s="792"/>
      <c r="DK7" s="793"/>
      <c r="DL7" s="791" t="s">
        <v>551</v>
      </c>
      <c r="DM7" s="792"/>
      <c r="DN7" s="792"/>
      <c r="DO7" s="792"/>
      <c r="DP7" s="793"/>
      <c r="DQ7" s="791" t="s">
        <v>551</v>
      </c>
      <c r="DR7" s="792"/>
      <c r="DS7" s="792"/>
      <c r="DT7" s="792"/>
      <c r="DU7" s="793"/>
      <c r="DV7" s="772"/>
      <c r="DW7" s="773"/>
      <c r="DX7" s="773"/>
      <c r="DY7" s="773"/>
      <c r="DZ7" s="774"/>
      <c r="EA7" s="207"/>
    </row>
    <row r="8" spans="1:131" s="208" customFormat="1" ht="26.25" customHeight="1">
      <c r="A8" s="214">
        <v>2</v>
      </c>
      <c r="B8" s="775" t="s">
        <v>365</v>
      </c>
      <c r="C8" s="776"/>
      <c r="D8" s="776"/>
      <c r="E8" s="776"/>
      <c r="F8" s="776"/>
      <c r="G8" s="776"/>
      <c r="H8" s="776"/>
      <c r="I8" s="776"/>
      <c r="J8" s="776"/>
      <c r="K8" s="776"/>
      <c r="L8" s="776"/>
      <c r="M8" s="776"/>
      <c r="N8" s="776"/>
      <c r="O8" s="776"/>
      <c r="P8" s="777"/>
      <c r="Q8" s="778">
        <v>6</v>
      </c>
      <c r="R8" s="779"/>
      <c r="S8" s="779"/>
      <c r="T8" s="779"/>
      <c r="U8" s="779"/>
      <c r="V8" s="779">
        <v>6</v>
      </c>
      <c r="W8" s="779"/>
      <c r="X8" s="779"/>
      <c r="Y8" s="779"/>
      <c r="Z8" s="779"/>
      <c r="AA8" s="779">
        <v>0</v>
      </c>
      <c r="AB8" s="779"/>
      <c r="AC8" s="779"/>
      <c r="AD8" s="779"/>
      <c r="AE8" s="780"/>
      <c r="AF8" s="781">
        <v>0</v>
      </c>
      <c r="AG8" s="782"/>
      <c r="AH8" s="782"/>
      <c r="AI8" s="782"/>
      <c r="AJ8" s="783"/>
      <c r="AK8" s="784" t="s">
        <v>536</v>
      </c>
      <c r="AL8" s="785"/>
      <c r="AM8" s="785"/>
      <c r="AN8" s="785"/>
      <c r="AO8" s="785"/>
      <c r="AP8" s="785" t="s">
        <v>536</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553</v>
      </c>
      <c r="BT8" s="789"/>
      <c r="BU8" s="789"/>
      <c r="BV8" s="789"/>
      <c r="BW8" s="789"/>
      <c r="BX8" s="789"/>
      <c r="BY8" s="789"/>
      <c r="BZ8" s="789"/>
      <c r="CA8" s="789"/>
      <c r="CB8" s="789"/>
      <c r="CC8" s="789"/>
      <c r="CD8" s="789"/>
      <c r="CE8" s="789"/>
      <c r="CF8" s="789"/>
      <c r="CG8" s="790"/>
      <c r="CH8" s="801">
        <v>-10</v>
      </c>
      <c r="CI8" s="802"/>
      <c r="CJ8" s="802"/>
      <c r="CK8" s="802"/>
      <c r="CL8" s="803"/>
      <c r="CM8" s="801">
        <v>229</v>
      </c>
      <c r="CN8" s="802"/>
      <c r="CO8" s="802"/>
      <c r="CP8" s="802"/>
      <c r="CQ8" s="803"/>
      <c r="CR8" s="801">
        <v>127</v>
      </c>
      <c r="CS8" s="802"/>
      <c r="CT8" s="802"/>
      <c r="CU8" s="802"/>
      <c r="CV8" s="803"/>
      <c r="CW8" s="801" t="s">
        <v>551</v>
      </c>
      <c r="CX8" s="802"/>
      <c r="CY8" s="802"/>
      <c r="CZ8" s="802"/>
      <c r="DA8" s="803"/>
      <c r="DB8" s="801" t="s">
        <v>551</v>
      </c>
      <c r="DC8" s="802"/>
      <c r="DD8" s="802"/>
      <c r="DE8" s="802"/>
      <c r="DF8" s="803"/>
      <c r="DG8" s="801" t="s">
        <v>551</v>
      </c>
      <c r="DH8" s="802"/>
      <c r="DI8" s="802"/>
      <c r="DJ8" s="802"/>
      <c r="DK8" s="803"/>
      <c r="DL8" s="801" t="s">
        <v>551</v>
      </c>
      <c r="DM8" s="802"/>
      <c r="DN8" s="802"/>
      <c r="DO8" s="802"/>
      <c r="DP8" s="803"/>
      <c r="DQ8" s="801" t="s">
        <v>551</v>
      </c>
      <c r="DR8" s="802"/>
      <c r="DS8" s="802"/>
      <c r="DT8" s="802"/>
      <c r="DU8" s="803"/>
      <c r="DV8" s="804"/>
      <c r="DW8" s="805"/>
      <c r="DX8" s="805"/>
      <c r="DY8" s="805"/>
      <c r="DZ8" s="806"/>
      <c r="EA8" s="207"/>
    </row>
    <row r="9" spans="1:131" s="208" customFormat="1" ht="26.25" customHeight="1">
      <c r="A9" s="214">
        <v>3</v>
      </c>
      <c r="B9" s="775" t="s">
        <v>366</v>
      </c>
      <c r="C9" s="776"/>
      <c r="D9" s="776"/>
      <c r="E9" s="776"/>
      <c r="F9" s="776"/>
      <c r="G9" s="776"/>
      <c r="H9" s="776"/>
      <c r="I9" s="776"/>
      <c r="J9" s="776"/>
      <c r="K9" s="776"/>
      <c r="L9" s="776"/>
      <c r="M9" s="776"/>
      <c r="N9" s="776"/>
      <c r="O9" s="776"/>
      <c r="P9" s="777"/>
      <c r="Q9" s="778">
        <v>75</v>
      </c>
      <c r="R9" s="779"/>
      <c r="S9" s="779"/>
      <c r="T9" s="779"/>
      <c r="U9" s="779"/>
      <c r="V9" s="779">
        <v>75</v>
      </c>
      <c r="W9" s="779"/>
      <c r="X9" s="779"/>
      <c r="Y9" s="779"/>
      <c r="Z9" s="779"/>
      <c r="AA9" s="779" t="s">
        <v>536</v>
      </c>
      <c r="AB9" s="779"/>
      <c r="AC9" s="779"/>
      <c r="AD9" s="779"/>
      <c r="AE9" s="780"/>
      <c r="AF9" s="781" t="s">
        <v>112</v>
      </c>
      <c r="AG9" s="782"/>
      <c r="AH9" s="782"/>
      <c r="AI9" s="782"/>
      <c r="AJ9" s="783"/>
      <c r="AK9" s="784">
        <v>7</v>
      </c>
      <c r="AL9" s="785"/>
      <c r="AM9" s="785"/>
      <c r="AN9" s="785"/>
      <c r="AO9" s="785"/>
      <c r="AP9" s="785">
        <v>148</v>
      </c>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554</v>
      </c>
      <c r="BT9" s="789"/>
      <c r="BU9" s="789"/>
      <c r="BV9" s="789"/>
      <c r="BW9" s="789"/>
      <c r="BX9" s="789"/>
      <c r="BY9" s="789"/>
      <c r="BZ9" s="789"/>
      <c r="CA9" s="789"/>
      <c r="CB9" s="789"/>
      <c r="CC9" s="789"/>
      <c r="CD9" s="789"/>
      <c r="CE9" s="789"/>
      <c r="CF9" s="789"/>
      <c r="CG9" s="790"/>
      <c r="CH9" s="801">
        <v>0</v>
      </c>
      <c r="CI9" s="802"/>
      <c r="CJ9" s="802"/>
      <c r="CK9" s="802"/>
      <c r="CL9" s="803"/>
      <c r="CM9" s="801">
        <v>20</v>
      </c>
      <c r="CN9" s="802"/>
      <c r="CO9" s="802"/>
      <c r="CP9" s="802"/>
      <c r="CQ9" s="803"/>
      <c r="CR9" s="801">
        <v>7</v>
      </c>
      <c r="CS9" s="802"/>
      <c r="CT9" s="802"/>
      <c r="CU9" s="802"/>
      <c r="CV9" s="803"/>
      <c r="CW9" s="801" t="s">
        <v>551</v>
      </c>
      <c r="CX9" s="802"/>
      <c r="CY9" s="802"/>
      <c r="CZ9" s="802"/>
      <c r="DA9" s="803"/>
      <c r="DB9" s="801" t="s">
        <v>551</v>
      </c>
      <c r="DC9" s="802"/>
      <c r="DD9" s="802"/>
      <c r="DE9" s="802"/>
      <c r="DF9" s="803"/>
      <c r="DG9" s="801" t="s">
        <v>551</v>
      </c>
      <c r="DH9" s="802"/>
      <c r="DI9" s="802"/>
      <c r="DJ9" s="802"/>
      <c r="DK9" s="803"/>
      <c r="DL9" s="801" t="s">
        <v>551</v>
      </c>
      <c r="DM9" s="802"/>
      <c r="DN9" s="802"/>
      <c r="DO9" s="802"/>
      <c r="DP9" s="803"/>
      <c r="DQ9" s="801" t="s">
        <v>551</v>
      </c>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367</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368</v>
      </c>
      <c r="B23" s="810" t="s">
        <v>369</v>
      </c>
      <c r="C23" s="811"/>
      <c r="D23" s="811"/>
      <c r="E23" s="811"/>
      <c r="F23" s="811"/>
      <c r="G23" s="811"/>
      <c r="H23" s="811"/>
      <c r="I23" s="811"/>
      <c r="J23" s="811"/>
      <c r="K23" s="811"/>
      <c r="L23" s="811"/>
      <c r="M23" s="811"/>
      <c r="N23" s="811"/>
      <c r="O23" s="811"/>
      <c r="P23" s="812"/>
      <c r="Q23" s="813">
        <v>26923</v>
      </c>
      <c r="R23" s="814"/>
      <c r="S23" s="814"/>
      <c r="T23" s="814"/>
      <c r="U23" s="814"/>
      <c r="V23" s="814">
        <v>26254</v>
      </c>
      <c r="W23" s="814"/>
      <c r="X23" s="814"/>
      <c r="Y23" s="814"/>
      <c r="Z23" s="814"/>
      <c r="AA23" s="814">
        <v>669</v>
      </c>
      <c r="AB23" s="814"/>
      <c r="AC23" s="814"/>
      <c r="AD23" s="814"/>
      <c r="AE23" s="815"/>
      <c r="AF23" s="816">
        <v>432</v>
      </c>
      <c r="AG23" s="814"/>
      <c r="AH23" s="814"/>
      <c r="AI23" s="814"/>
      <c r="AJ23" s="817"/>
      <c r="AK23" s="818"/>
      <c r="AL23" s="819"/>
      <c r="AM23" s="819"/>
      <c r="AN23" s="819"/>
      <c r="AO23" s="819"/>
      <c r="AP23" s="814">
        <v>25496</v>
      </c>
      <c r="AQ23" s="814"/>
      <c r="AR23" s="814"/>
      <c r="AS23" s="814"/>
      <c r="AT23" s="814"/>
      <c r="AU23" s="820"/>
      <c r="AV23" s="820"/>
      <c r="AW23" s="820"/>
      <c r="AX23" s="820"/>
      <c r="AY23" s="821"/>
      <c r="AZ23" s="829" t="s">
        <v>112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370</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371</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347</v>
      </c>
      <c r="B26" s="761"/>
      <c r="C26" s="761"/>
      <c r="D26" s="761"/>
      <c r="E26" s="761"/>
      <c r="F26" s="761"/>
      <c r="G26" s="761"/>
      <c r="H26" s="761"/>
      <c r="I26" s="761"/>
      <c r="J26" s="761"/>
      <c r="K26" s="761"/>
      <c r="L26" s="761"/>
      <c r="M26" s="761"/>
      <c r="N26" s="761"/>
      <c r="O26" s="761"/>
      <c r="P26" s="762"/>
      <c r="Q26" s="737" t="s">
        <v>372</v>
      </c>
      <c r="R26" s="738"/>
      <c r="S26" s="738"/>
      <c r="T26" s="738"/>
      <c r="U26" s="739"/>
      <c r="V26" s="737" t="s">
        <v>373</v>
      </c>
      <c r="W26" s="738"/>
      <c r="X26" s="738"/>
      <c r="Y26" s="738"/>
      <c r="Z26" s="739"/>
      <c r="AA26" s="737" t="s">
        <v>374</v>
      </c>
      <c r="AB26" s="738"/>
      <c r="AC26" s="738"/>
      <c r="AD26" s="738"/>
      <c r="AE26" s="738"/>
      <c r="AF26" s="832" t="s">
        <v>375</v>
      </c>
      <c r="AG26" s="833"/>
      <c r="AH26" s="833"/>
      <c r="AI26" s="833"/>
      <c r="AJ26" s="834"/>
      <c r="AK26" s="738" t="s">
        <v>376</v>
      </c>
      <c r="AL26" s="738"/>
      <c r="AM26" s="738"/>
      <c r="AN26" s="738"/>
      <c r="AO26" s="739"/>
      <c r="AP26" s="737" t="s">
        <v>377</v>
      </c>
      <c r="AQ26" s="738"/>
      <c r="AR26" s="738"/>
      <c r="AS26" s="738"/>
      <c r="AT26" s="739"/>
      <c r="AU26" s="737" t="s">
        <v>378</v>
      </c>
      <c r="AV26" s="738"/>
      <c r="AW26" s="738"/>
      <c r="AX26" s="738"/>
      <c r="AY26" s="739"/>
      <c r="AZ26" s="737" t="s">
        <v>379</v>
      </c>
      <c r="BA26" s="738"/>
      <c r="BB26" s="738"/>
      <c r="BC26" s="738"/>
      <c r="BD26" s="739"/>
      <c r="BE26" s="737" t="s">
        <v>354</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380</v>
      </c>
      <c r="C28" s="752"/>
      <c r="D28" s="752"/>
      <c r="E28" s="752"/>
      <c r="F28" s="752"/>
      <c r="G28" s="752"/>
      <c r="H28" s="752"/>
      <c r="I28" s="752"/>
      <c r="J28" s="752"/>
      <c r="K28" s="752"/>
      <c r="L28" s="752"/>
      <c r="M28" s="752"/>
      <c r="N28" s="752"/>
      <c r="O28" s="752"/>
      <c r="P28" s="753"/>
      <c r="Q28" s="842">
        <v>7263</v>
      </c>
      <c r="R28" s="843"/>
      <c r="S28" s="843"/>
      <c r="T28" s="843"/>
      <c r="U28" s="843"/>
      <c r="V28" s="843">
        <v>6555</v>
      </c>
      <c r="W28" s="843"/>
      <c r="X28" s="843"/>
      <c r="Y28" s="843"/>
      <c r="Z28" s="843"/>
      <c r="AA28" s="843">
        <v>709</v>
      </c>
      <c r="AB28" s="843"/>
      <c r="AC28" s="843"/>
      <c r="AD28" s="843"/>
      <c r="AE28" s="844"/>
      <c r="AF28" s="845">
        <v>709</v>
      </c>
      <c r="AG28" s="843"/>
      <c r="AH28" s="843"/>
      <c r="AI28" s="843"/>
      <c r="AJ28" s="846"/>
      <c r="AK28" s="847">
        <v>471</v>
      </c>
      <c r="AL28" s="838"/>
      <c r="AM28" s="838"/>
      <c r="AN28" s="838"/>
      <c r="AO28" s="838"/>
      <c r="AP28" s="838" t="s">
        <v>536</v>
      </c>
      <c r="AQ28" s="838"/>
      <c r="AR28" s="838"/>
      <c r="AS28" s="838"/>
      <c r="AT28" s="838"/>
      <c r="AU28" s="838" t="s">
        <v>536</v>
      </c>
      <c r="AV28" s="838"/>
      <c r="AW28" s="838"/>
      <c r="AX28" s="838"/>
      <c r="AY28" s="838"/>
      <c r="AZ28" s="839" t="s">
        <v>536</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381</v>
      </c>
      <c r="C29" s="776"/>
      <c r="D29" s="776"/>
      <c r="E29" s="776"/>
      <c r="F29" s="776"/>
      <c r="G29" s="776"/>
      <c r="H29" s="776"/>
      <c r="I29" s="776"/>
      <c r="J29" s="776"/>
      <c r="K29" s="776"/>
      <c r="L29" s="776"/>
      <c r="M29" s="776"/>
      <c r="N29" s="776"/>
      <c r="O29" s="776"/>
      <c r="P29" s="777"/>
      <c r="Q29" s="778">
        <v>5210</v>
      </c>
      <c r="R29" s="779"/>
      <c r="S29" s="779"/>
      <c r="T29" s="779"/>
      <c r="U29" s="779"/>
      <c r="V29" s="779">
        <v>5083</v>
      </c>
      <c r="W29" s="779"/>
      <c r="X29" s="779"/>
      <c r="Y29" s="779"/>
      <c r="Z29" s="779"/>
      <c r="AA29" s="779">
        <v>127</v>
      </c>
      <c r="AB29" s="779"/>
      <c r="AC29" s="779"/>
      <c r="AD29" s="779"/>
      <c r="AE29" s="780"/>
      <c r="AF29" s="781">
        <v>127</v>
      </c>
      <c r="AG29" s="782"/>
      <c r="AH29" s="782"/>
      <c r="AI29" s="782"/>
      <c r="AJ29" s="783"/>
      <c r="AK29" s="850">
        <v>779</v>
      </c>
      <c r="AL29" s="851"/>
      <c r="AM29" s="851"/>
      <c r="AN29" s="851"/>
      <c r="AO29" s="851"/>
      <c r="AP29" s="851" t="s">
        <v>536</v>
      </c>
      <c r="AQ29" s="851"/>
      <c r="AR29" s="851"/>
      <c r="AS29" s="851"/>
      <c r="AT29" s="851"/>
      <c r="AU29" s="851" t="s">
        <v>536</v>
      </c>
      <c r="AV29" s="851"/>
      <c r="AW29" s="851"/>
      <c r="AX29" s="851"/>
      <c r="AY29" s="851"/>
      <c r="AZ29" s="852" t="s">
        <v>536</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382</v>
      </c>
      <c r="C30" s="776"/>
      <c r="D30" s="776"/>
      <c r="E30" s="776"/>
      <c r="F30" s="776"/>
      <c r="G30" s="776"/>
      <c r="H30" s="776"/>
      <c r="I30" s="776"/>
      <c r="J30" s="776"/>
      <c r="K30" s="776"/>
      <c r="L30" s="776"/>
      <c r="M30" s="776"/>
      <c r="N30" s="776"/>
      <c r="O30" s="776"/>
      <c r="P30" s="777"/>
      <c r="Q30" s="778">
        <v>526</v>
      </c>
      <c r="R30" s="779"/>
      <c r="S30" s="779"/>
      <c r="T30" s="779"/>
      <c r="U30" s="779"/>
      <c r="V30" s="779">
        <v>525</v>
      </c>
      <c r="W30" s="779"/>
      <c r="X30" s="779"/>
      <c r="Y30" s="779"/>
      <c r="Z30" s="779"/>
      <c r="AA30" s="779">
        <v>1</v>
      </c>
      <c r="AB30" s="779"/>
      <c r="AC30" s="779"/>
      <c r="AD30" s="779"/>
      <c r="AE30" s="780"/>
      <c r="AF30" s="781">
        <v>1</v>
      </c>
      <c r="AG30" s="782"/>
      <c r="AH30" s="782"/>
      <c r="AI30" s="782"/>
      <c r="AJ30" s="783"/>
      <c r="AK30" s="850">
        <v>191</v>
      </c>
      <c r="AL30" s="851"/>
      <c r="AM30" s="851"/>
      <c r="AN30" s="851"/>
      <c r="AO30" s="851"/>
      <c r="AP30" s="851" t="s">
        <v>536</v>
      </c>
      <c r="AQ30" s="851"/>
      <c r="AR30" s="851"/>
      <c r="AS30" s="851"/>
      <c r="AT30" s="851"/>
      <c r="AU30" s="851" t="s">
        <v>536</v>
      </c>
      <c r="AV30" s="851"/>
      <c r="AW30" s="851"/>
      <c r="AX30" s="851"/>
      <c r="AY30" s="851"/>
      <c r="AZ30" s="852" t="s">
        <v>536</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383</v>
      </c>
      <c r="C31" s="776"/>
      <c r="D31" s="776"/>
      <c r="E31" s="776"/>
      <c r="F31" s="776"/>
      <c r="G31" s="776"/>
      <c r="H31" s="776"/>
      <c r="I31" s="776"/>
      <c r="J31" s="776"/>
      <c r="K31" s="776"/>
      <c r="L31" s="776"/>
      <c r="M31" s="776"/>
      <c r="N31" s="776"/>
      <c r="O31" s="776"/>
      <c r="P31" s="777"/>
      <c r="Q31" s="778">
        <v>1178</v>
      </c>
      <c r="R31" s="779"/>
      <c r="S31" s="779"/>
      <c r="T31" s="779"/>
      <c r="U31" s="779"/>
      <c r="V31" s="779">
        <v>1080</v>
      </c>
      <c r="W31" s="779"/>
      <c r="X31" s="779"/>
      <c r="Y31" s="779"/>
      <c r="Z31" s="779"/>
      <c r="AA31" s="779">
        <v>98</v>
      </c>
      <c r="AB31" s="779"/>
      <c r="AC31" s="779"/>
      <c r="AD31" s="779"/>
      <c r="AE31" s="780"/>
      <c r="AF31" s="781">
        <v>532</v>
      </c>
      <c r="AG31" s="782"/>
      <c r="AH31" s="782"/>
      <c r="AI31" s="782"/>
      <c r="AJ31" s="783"/>
      <c r="AK31" s="850">
        <v>157</v>
      </c>
      <c r="AL31" s="851"/>
      <c r="AM31" s="851"/>
      <c r="AN31" s="851"/>
      <c r="AO31" s="851"/>
      <c r="AP31" s="851">
        <v>2772</v>
      </c>
      <c r="AQ31" s="851"/>
      <c r="AR31" s="851"/>
      <c r="AS31" s="851"/>
      <c r="AT31" s="851"/>
      <c r="AU31" s="851">
        <v>782</v>
      </c>
      <c r="AV31" s="851"/>
      <c r="AW31" s="851"/>
      <c r="AX31" s="851"/>
      <c r="AY31" s="851"/>
      <c r="AZ31" s="852" t="s">
        <v>536</v>
      </c>
      <c r="BA31" s="852"/>
      <c r="BB31" s="852"/>
      <c r="BC31" s="852"/>
      <c r="BD31" s="852"/>
      <c r="BE31" s="848" t="s">
        <v>384</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385</v>
      </c>
      <c r="C32" s="776"/>
      <c r="D32" s="776"/>
      <c r="E32" s="776"/>
      <c r="F32" s="776"/>
      <c r="G32" s="776"/>
      <c r="H32" s="776"/>
      <c r="I32" s="776"/>
      <c r="J32" s="776"/>
      <c r="K32" s="776"/>
      <c r="L32" s="776"/>
      <c r="M32" s="776"/>
      <c r="N32" s="776"/>
      <c r="O32" s="776"/>
      <c r="P32" s="777"/>
      <c r="Q32" s="778">
        <v>199</v>
      </c>
      <c r="R32" s="779"/>
      <c r="S32" s="779"/>
      <c r="T32" s="779"/>
      <c r="U32" s="779"/>
      <c r="V32" s="779">
        <v>199</v>
      </c>
      <c r="W32" s="779"/>
      <c r="X32" s="779"/>
      <c r="Y32" s="779"/>
      <c r="Z32" s="779"/>
      <c r="AA32" s="779" t="s">
        <v>536</v>
      </c>
      <c r="AB32" s="779"/>
      <c r="AC32" s="779"/>
      <c r="AD32" s="779"/>
      <c r="AE32" s="780"/>
      <c r="AF32" s="781" t="s">
        <v>112</v>
      </c>
      <c r="AG32" s="782"/>
      <c r="AH32" s="782"/>
      <c r="AI32" s="782"/>
      <c r="AJ32" s="783"/>
      <c r="AK32" s="850">
        <v>150</v>
      </c>
      <c r="AL32" s="851"/>
      <c r="AM32" s="851"/>
      <c r="AN32" s="851"/>
      <c r="AO32" s="851"/>
      <c r="AP32" s="851">
        <v>1173</v>
      </c>
      <c r="AQ32" s="851"/>
      <c r="AR32" s="851"/>
      <c r="AS32" s="851"/>
      <c r="AT32" s="851"/>
      <c r="AU32" s="851">
        <v>1059</v>
      </c>
      <c r="AV32" s="851"/>
      <c r="AW32" s="851"/>
      <c r="AX32" s="851"/>
      <c r="AY32" s="851"/>
      <c r="AZ32" s="852" t="s">
        <v>536</v>
      </c>
      <c r="BA32" s="852"/>
      <c r="BB32" s="852"/>
      <c r="BC32" s="852"/>
      <c r="BD32" s="852"/>
      <c r="BE32" s="848" t="s">
        <v>386</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387</v>
      </c>
      <c r="C33" s="776"/>
      <c r="D33" s="776"/>
      <c r="E33" s="776"/>
      <c r="F33" s="776"/>
      <c r="G33" s="776"/>
      <c r="H33" s="776"/>
      <c r="I33" s="776"/>
      <c r="J33" s="776"/>
      <c r="K33" s="776"/>
      <c r="L33" s="776"/>
      <c r="M33" s="776"/>
      <c r="N33" s="776"/>
      <c r="O33" s="776"/>
      <c r="P33" s="777"/>
      <c r="Q33" s="778">
        <v>1439</v>
      </c>
      <c r="R33" s="779"/>
      <c r="S33" s="779"/>
      <c r="T33" s="779"/>
      <c r="U33" s="779"/>
      <c r="V33" s="779">
        <v>1430</v>
      </c>
      <c r="W33" s="779"/>
      <c r="X33" s="779"/>
      <c r="Y33" s="779"/>
      <c r="Z33" s="779"/>
      <c r="AA33" s="779">
        <v>8</v>
      </c>
      <c r="AB33" s="779"/>
      <c r="AC33" s="779"/>
      <c r="AD33" s="779"/>
      <c r="AE33" s="780"/>
      <c r="AF33" s="781">
        <v>8</v>
      </c>
      <c r="AG33" s="782"/>
      <c r="AH33" s="782"/>
      <c r="AI33" s="782"/>
      <c r="AJ33" s="783"/>
      <c r="AK33" s="850">
        <v>854</v>
      </c>
      <c r="AL33" s="851"/>
      <c r="AM33" s="851"/>
      <c r="AN33" s="851"/>
      <c r="AO33" s="851"/>
      <c r="AP33" s="851">
        <v>8202</v>
      </c>
      <c r="AQ33" s="851"/>
      <c r="AR33" s="851"/>
      <c r="AS33" s="851"/>
      <c r="AT33" s="851"/>
      <c r="AU33" s="851">
        <v>7160</v>
      </c>
      <c r="AV33" s="851"/>
      <c r="AW33" s="851"/>
      <c r="AX33" s="851"/>
      <c r="AY33" s="851"/>
      <c r="AZ33" s="852" t="s">
        <v>536</v>
      </c>
      <c r="BA33" s="852"/>
      <c r="BB33" s="852"/>
      <c r="BC33" s="852"/>
      <c r="BD33" s="852"/>
      <c r="BE33" s="848" t="s">
        <v>386</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388</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368</v>
      </c>
      <c r="B63" s="810" t="s">
        <v>389</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1376</v>
      </c>
      <c r="AG63" s="862"/>
      <c r="AH63" s="862"/>
      <c r="AI63" s="862"/>
      <c r="AJ63" s="863"/>
      <c r="AK63" s="864"/>
      <c r="AL63" s="859"/>
      <c r="AM63" s="859"/>
      <c r="AN63" s="859"/>
      <c r="AO63" s="859"/>
      <c r="AP63" s="862"/>
      <c r="AQ63" s="862"/>
      <c r="AR63" s="862"/>
      <c r="AS63" s="862"/>
      <c r="AT63" s="862"/>
      <c r="AU63" s="862"/>
      <c r="AV63" s="862"/>
      <c r="AW63" s="862"/>
      <c r="AX63" s="862"/>
      <c r="AY63" s="862"/>
      <c r="AZ63" s="866"/>
      <c r="BA63" s="866"/>
      <c r="BB63" s="866"/>
      <c r="BC63" s="866"/>
      <c r="BD63" s="866"/>
      <c r="BE63" s="867"/>
      <c r="BF63" s="867"/>
      <c r="BG63" s="867"/>
      <c r="BH63" s="867"/>
      <c r="BI63" s="868"/>
      <c r="BJ63" s="869" t="s">
        <v>112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391</v>
      </c>
      <c r="B66" s="761"/>
      <c r="C66" s="761"/>
      <c r="D66" s="761"/>
      <c r="E66" s="761"/>
      <c r="F66" s="761"/>
      <c r="G66" s="761"/>
      <c r="H66" s="761"/>
      <c r="I66" s="761"/>
      <c r="J66" s="761"/>
      <c r="K66" s="761"/>
      <c r="L66" s="761"/>
      <c r="M66" s="761"/>
      <c r="N66" s="761"/>
      <c r="O66" s="761"/>
      <c r="P66" s="762"/>
      <c r="Q66" s="737" t="s">
        <v>372</v>
      </c>
      <c r="R66" s="738"/>
      <c r="S66" s="738"/>
      <c r="T66" s="738"/>
      <c r="U66" s="739"/>
      <c r="V66" s="737" t="s">
        <v>373</v>
      </c>
      <c r="W66" s="738"/>
      <c r="X66" s="738"/>
      <c r="Y66" s="738"/>
      <c r="Z66" s="739"/>
      <c r="AA66" s="737" t="s">
        <v>374</v>
      </c>
      <c r="AB66" s="738"/>
      <c r="AC66" s="738"/>
      <c r="AD66" s="738"/>
      <c r="AE66" s="739"/>
      <c r="AF66" s="872" t="s">
        <v>375</v>
      </c>
      <c r="AG66" s="833"/>
      <c r="AH66" s="833"/>
      <c r="AI66" s="833"/>
      <c r="AJ66" s="873"/>
      <c r="AK66" s="737" t="s">
        <v>376</v>
      </c>
      <c r="AL66" s="761"/>
      <c r="AM66" s="761"/>
      <c r="AN66" s="761"/>
      <c r="AO66" s="762"/>
      <c r="AP66" s="737" t="s">
        <v>377</v>
      </c>
      <c r="AQ66" s="738"/>
      <c r="AR66" s="738"/>
      <c r="AS66" s="738"/>
      <c r="AT66" s="739"/>
      <c r="AU66" s="737" t="s">
        <v>392</v>
      </c>
      <c r="AV66" s="738"/>
      <c r="AW66" s="738"/>
      <c r="AX66" s="738"/>
      <c r="AY66" s="739"/>
      <c r="AZ66" s="737" t="s">
        <v>354</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537</v>
      </c>
      <c r="C68" s="890"/>
      <c r="D68" s="890"/>
      <c r="E68" s="890"/>
      <c r="F68" s="890"/>
      <c r="G68" s="890"/>
      <c r="H68" s="890"/>
      <c r="I68" s="890"/>
      <c r="J68" s="890"/>
      <c r="K68" s="890"/>
      <c r="L68" s="890"/>
      <c r="M68" s="890"/>
      <c r="N68" s="890"/>
      <c r="O68" s="890"/>
      <c r="P68" s="891"/>
      <c r="Q68" s="892"/>
      <c r="R68" s="886"/>
      <c r="S68" s="886"/>
      <c r="T68" s="886"/>
      <c r="U68" s="886"/>
      <c r="V68" s="886"/>
      <c r="W68" s="886"/>
      <c r="X68" s="886"/>
      <c r="Y68" s="886"/>
      <c r="Z68" s="886"/>
      <c r="AA68" s="886"/>
      <c r="AB68" s="886"/>
      <c r="AC68" s="886"/>
      <c r="AD68" s="886"/>
      <c r="AE68" s="886"/>
      <c r="AF68" s="886"/>
      <c r="AG68" s="886"/>
      <c r="AH68" s="886"/>
      <c r="AI68" s="886"/>
      <c r="AJ68" s="886"/>
      <c r="AK68" s="886"/>
      <c r="AL68" s="886"/>
      <c r="AM68" s="886"/>
      <c r="AN68" s="886"/>
      <c r="AO68" s="886"/>
      <c r="AP68" s="886"/>
      <c r="AQ68" s="886"/>
      <c r="AR68" s="886"/>
      <c r="AS68" s="886"/>
      <c r="AT68" s="886"/>
      <c r="AU68" s="886"/>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538</v>
      </c>
      <c r="C69" s="894"/>
      <c r="D69" s="894"/>
      <c r="E69" s="894"/>
      <c r="F69" s="894"/>
      <c r="G69" s="894"/>
      <c r="H69" s="894"/>
      <c r="I69" s="894"/>
      <c r="J69" s="894"/>
      <c r="K69" s="894"/>
      <c r="L69" s="894"/>
      <c r="M69" s="894"/>
      <c r="N69" s="894"/>
      <c r="O69" s="894"/>
      <c r="P69" s="895"/>
      <c r="Q69" s="896">
        <v>3656</v>
      </c>
      <c r="R69" s="851"/>
      <c r="S69" s="851"/>
      <c r="T69" s="851"/>
      <c r="U69" s="851"/>
      <c r="V69" s="851">
        <v>3517</v>
      </c>
      <c r="W69" s="851"/>
      <c r="X69" s="851"/>
      <c r="Y69" s="851"/>
      <c r="Z69" s="851"/>
      <c r="AA69" s="851">
        <v>139</v>
      </c>
      <c r="AB69" s="851"/>
      <c r="AC69" s="851"/>
      <c r="AD69" s="851"/>
      <c r="AE69" s="851"/>
      <c r="AF69" s="851">
        <v>139</v>
      </c>
      <c r="AG69" s="851"/>
      <c r="AH69" s="851"/>
      <c r="AI69" s="851"/>
      <c r="AJ69" s="851"/>
      <c r="AK69" s="851">
        <v>201</v>
      </c>
      <c r="AL69" s="851"/>
      <c r="AM69" s="851"/>
      <c r="AN69" s="851"/>
      <c r="AO69" s="851"/>
      <c r="AP69" s="851">
        <v>1463</v>
      </c>
      <c r="AQ69" s="851"/>
      <c r="AR69" s="851"/>
      <c r="AS69" s="851"/>
      <c r="AT69" s="851"/>
      <c r="AU69" s="851">
        <v>1331</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539</v>
      </c>
      <c r="C70" s="894"/>
      <c r="D70" s="894"/>
      <c r="E70" s="894"/>
      <c r="F70" s="894"/>
      <c r="G70" s="894"/>
      <c r="H70" s="894"/>
      <c r="I70" s="894"/>
      <c r="J70" s="894"/>
      <c r="K70" s="894"/>
      <c r="L70" s="894"/>
      <c r="M70" s="894"/>
      <c r="N70" s="894"/>
      <c r="O70" s="894"/>
      <c r="P70" s="895"/>
      <c r="Q70" s="896">
        <v>89</v>
      </c>
      <c r="R70" s="851"/>
      <c r="S70" s="851"/>
      <c r="T70" s="851"/>
      <c r="U70" s="851"/>
      <c r="V70" s="851">
        <v>84</v>
      </c>
      <c r="W70" s="851"/>
      <c r="X70" s="851"/>
      <c r="Y70" s="851"/>
      <c r="Z70" s="851"/>
      <c r="AA70" s="851">
        <v>5</v>
      </c>
      <c r="AB70" s="851"/>
      <c r="AC70" s="851"/>
      <c r="AD70" s="851"/>
      <c r="AE70" s="851"/>
      <c r="AF70" s="851">
        <v>5</v>
      </c>
      <c r="AG70" s="851"/>
      <c r="AH70" s="851"/>
      <c r="AI70" s="851"/>
      <c r="AJ70" s="851"/>
      <c r="AK70" s="851">
        <v>7</v>
      </c>
      <c r="AL70" s="851"/>
      <c r="AM70" s="851"/>
      <c r="AN70" s="851"/>
      <c r="AO70" s="851"/>
      <c r="AP70" s="851" t="s">
        <v>551</v>
      </c>
      <c r="AQ70" s="851"/>
      <c r="AR70" s="851"/>
      <c r="AS70" s="851"/>
      <c r="AT70" s="851"/>
      <c r="AU70" s="851" t="s">
        <v>551</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540</v>
      </c>
      <c r="C71" s="894"/>
      <c r="D71" s="894"/>
      <c r="E71" s="894"/>
      <c r="F71" s="894"/>
      <c r="G71" s="894"/>
      <c r="H71" s="894"/>
      <c r="I71" s="894"/>
      <c r="J71" s="894"/>
      <c r="K71" s="894"/>
      <c r="L71" s="894"/>
      <c r="M71" s="894"/>
      <c r="N71" s="894"/>
      <c r="O71" s="894"/>
      <c r="P71" s="895"/>
      <c r="Q71" s="896">
        <v>6</v>
      </c>
      <c r="R71" s="851"/>
      <c r="S71" s="851"/>
      <c r="T71" s="851"/>
      <c r="U71" s="851"/>
      <c r="V71" s="851">
        <v>6</v>
      </c>
      <c r="W71" s="851"/>
      <c r="X71" s="851"/>
      <c r="Y71" s="851"/>
      <c r="Z71" s="851"/>
      <c r="AA71" s="851" t="s">
        <v>556</v>
      </c>
      <c r="AB71" s="851"/>
      <c r="AC71" s="851"/>
      <c r="AD71" s="851"/>
      <c r="AE71" s="851"/>
      <c r="AF71" s="851" t="s">
        <v>556</v>
      </c>
      <c r="AG71" s="851"/>
      <c r="AH71" s="851"/>
      <c r="AI71" s="851"/>
      <c r="AJ71" s="851"/>
      <c r="AK71" s="851">
        <v>4</v>
      </c>
      <c r="AL71" s="851"/>
      <c r="AM71" s="851"/>
      <c r="AN71" s="851"/>
      <c r="AO71" s="851"/>
      <c r="AP71" s="851" t="s">
        <v>551</v>
      </c>
      <c r="AQ71" s="851"/>
      <c r="AR71" s="851"/>
      <c r="AS71" s="851"/>
      <c r="AT71" s="851"/>
      <c r="AU71" s="851" t="s">
        <v>536</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541</v>
      </c>
      <c r="C72" s="894"/>
      <c r="D72" s="894"/>
      <c r="E72" s="894"/>
      <c r="F72" s="894"/>
      <c r="G72" s="894"/>
      <c r="H72" s="894"/>
      <c r="I72" s="894"/>
      <c r="J72" s="894"/>
      <c r="K72" s="894"/>
      <c r="L72" s="894"/>
      <c r="M72" s="894"/>
      <c r="N72" s="894"/>
      <c r="O72" s="894"/>
      <c r="P72" s="895"/>
      <c r="Q72" s="896">
        <v>33</v>
      </c>
      <c r="R72" s="851"/>
      <c r="S72" s="851"/>
      <c r="T72" s="851"/>
      <c r="U72" s="851"/>
      <c r="V72" s="851">
        <v>30</v>
      </c>
      <c r="W72" s="851"/>
      <c r="X72" s="851"/>
      <c r="Y72" s="851"/>
      <c r="Z72" s="851"/>
      <c r="AA72" s="851">
        <v>3</v>
      </c>
      <c r="AB72" s="851"/>
      <c r="AC72" s="851"/>
      <c r="AD72" s="851"/>
      <c r="AE72" s="851"/>
      <c r="AF72" s="851">
        <v>3</v>
      </c>
      <c r="AG72" s="851"/>
      <c r="AH72" s="851"/>
      <c r="AI72" s="851"/>
      <c r="AJ72" s="851"/>
      <c r="AK72" s="851" t="s">
        <v>551</v>
      </c>
      <c r="AL72" s="851"/>
      <c r="AM72" s="851"/>
      <c r="AN72" s="851"/>
      <c r="AO72" s="851"/>
      <c r="AP72" s="851" t="s">
        <v>551</v>
      </c>
      <c r="AQ72" s="851"/>
      <c r="AR72" s="851"/>
      <c r="AS72" s="851"/>
      <c r="AT72" s="851"/>
      <c r="AU72" s="851" t="s">
        <v>551</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t="s">
        <v>542</v>
      </c>
      <c r="C73" s="894"/>
      <c r="D73" s="894"/>
      <c r="E73" s="894"/>
      <c r="F73" s="894"/>
      <c r="G73" s="894"/>
      <c r="H73" s="894"/>
      <c r="I73" s="894"/>
      <c r="J73" s="894"/>
      <c r="K73" s="894"/>
      <c r="L73" s="894"/>
      <c r="M73" s="894"/>
      <c r="N73" s="894"/>
      <c r="O73" s="894"/>
      <c r="P73" s="895"/>
      <c r="Q73" s="896"/>
      <c r="R73" s="851"/>
      <c r="S73" s="851"/>
      <c r="T73" s="851"/>
      <c r="U73" s="851"/>
      <c r="V73" s="851"/>
      <c r="W73" s="851"/>
      <c r="X73" s="851"/>
      <c r="Y73" s="851"/>
      <c r="Z73" s="851"/>
      <c r="AA73" s="851"/>
      <c r="AB73" s="851"/>
      <c r="AC73" s="851"/>
      <c r="AD73" s="851"/>
      <c r="AE73" s="851"/>
      <c r="AF73" s="851"/>
      <c r="AG73" s="851"/>
      <c r="AH73" s="851"/>
      <c r="AI73" s="851"/>
      <c r="AJ73" s="851"/>
      <c r="AK73" s="851"/>
      <c r="AL73" s="851"/>
      <c r="AM73" s="851"/>
      <c r="AN73" s="851"/>
      <c r="AO73" s="851"/>
      <c r="AP73" s="851"/>
      <c r="AQ73" s="851"/>
      <c r="AR73" s="851"/>
      <c r="AS73" s="851"/>
      <c r="AT73" s="851"/>
      <c r="AU73" s="851"/>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t="s">
        <v>538</v>
      </c>
      <c r="C74" s="894"/>
      <c r="D74" s="894"/>
      <c r="E74" s="894"/>
      <c r="F74" s="894"/>
      <c r="G74" s="894"/>
      <c r="H74" s="894"/>
      <c r="I74" s="894"/>
      <c r="J74" s="894"/>
      <c r="K74" s="894"/>
      <c r="L74" s="894"/>
      <c r="M74" s="894"/>
      <c r="N74" s="894"/>
      <c r="O74" s="894"/>
      <c r="P74" s="895"/>
      <c r="Q74" s="896">
        <v>10590</v>
      </c>
      <c r="R74" s="851"/>
      <c r="S74" s="851"/>
      <c r="T74" s="851"/>
      <c r="U74" s="851"/>
      <c r="V74" s="851">
        <v>9677</v>
      </c>
      <c r="W74" s="851"/>
      <c r="X74" s="851"/>
      <c r="Y74" s="851"/>
      <c r="Z74" s="851"/>
      <c r="AA74" s="851">
        <v>913</v>
      </c>
      <c r="AB74" s="851"/>
      <c r="AC74" s="851"/>
      <c r="AD74" s="851"/>
      <c r="AE74" s="851"/>
      <c r="AF74" s="851" t="s">
        <v>550</v>
      </c>
      <c r="AG74" s="851"/>
      <c r="AH74" s="851"/>
      <c r="AI74" s="851"/>
      <c r="AJ74" s="851"/>
      <c r="AK74" s="851">
        <v>15</v>
      </c>
      <c r="AL74" s="851"/>
      <c r="AM74" s="851"/>
      <c r="AN74" s="851"/>
      <c r="AO74" s="851"/>
      <c r="AP74" s="851" t="s">
        <v>551</v>
      </c>
      <c r="AQ74" s="851"/>
      <c r="AR74" s="851"/>
      <c r="AS74" s="851"/>
      <c r="AT74" s="851"/>
      <c r="AU74" s="851" t="s">
        <v>551</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t="s">
        <v>543</v>
      </c>
      <c r="C75" s="894"/>
      <c r="D75" s="894"/>
      <c r="E75" s="894"/>
      <c r="F75" s="894"/>
      <c r="G75" s="894"/>
      <c r="H75" s="894"/>
      <c r="I75" s="894"/>
      <c r="J75" s="894"/>
      <c r="K75" s="894"/>
      <c r="L75" s="894"/>
      <c r="M75" s="894"/>
      <c r="N75" s="894"/>
      <c r="O75" s="894"/>
      <c r="P75" s="895"/>
      <c r="Q75" s="899">
        <v>1588</v>
      </c>
      <c r="R75" s="900"/>
      <c r="S75" s="900"/>
      <c r="T75" s="900"/>
      <c r="U75" s="850"/>
      <c r="V75" s="901">
        <v>1587</v>
      </c>
      <c r="W75" s="900"/>
      <c r="X75" s="900"/>
      <c r="Y75" s="900"/>
      <c r="Z75" s="850"/>
      <c r="AA75" s="901">
        <v>1</v>
      </c>
      <c r="AB75" s="900"/>
      <c r="AC75" s="900"/>
      <c r="AD75" s="900"/>
      <c r="AE75" s="850"/>
      <c r="AF75" s="901" t="s">
        <v>551</v>
      </c>
      <c r="AG75" s="900"/>
      <c r="AH75" s="900"/>
      <c r="AI75" s="900"/>
      <c r="AJ75" s="850"/>
      <c r="AK75" s="901" t="s">
        <v>551</v>
      </c>
      <c r="AL75" s="900"/>
      <c r="AM75" s="900"/>
      <c r="AN75" s="900"/>
      <c r="AO75" s="850"/>
      <c r="AP75" s="901" t="s">
        <v>551</v>
      </c>
      <c r="AQ75" s="900"/>
      <c r="AR75" s="900"/>
      <c r="AS75" s="900"/>
      <c r="AT75" s="850"/>
      <c r="AU75" s="901" t="s">
        <v>551</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t="s">
        <v>544</v>
      </c>
      <c r="C76" s="894"/>
      <c r="D76" s="894"/>
      <c r="E76" s="894"/>
      <c r="F76" s="894"/>
      <c r="G76" s="894"/>
      <c r="H76" s="894"/>
      <c r="I76" s="894"/>
      <c r="J76" s="894"/>
      <c r="K76" s="894"/>
      <c r="L76" s="894"/>
      <c r="M76" s="894"/>
      <c r="N76" s="894"/>
      <c r="O76" s="894"/>
      <c r="P76" s="895"/>
      <c r="Q76" s="899">
        <v>2</v>
      </c>
      <c r="R76" s="900"/>
      <c r="S76" s="900"/>
      <c r="T76" s="900"/>
      <c r="U76" s="850"/>
      <c r="V76" s="901">
        <v>1</v>
      </c>
      <c r="W76" s="900"/>
      <c r="X76" s="900"/>
      <c r="Y76" s="900"/>
      <c r="Z76" s="850"/>
      <c r="AA76" s="901">
        <v>1</v>
      </c>
      <c r="AB76" s="900"/>
      <c r="AC76" s="900"/>
      <c r="AD76" s="900"/>
      <c r="AE76" s="850"/>
      <c r="AF76" s="901" t="s">
        <v>551</v>
      </c>
      <c r="AG76" s="900"/>
      <c r="AH76" s="900"/>
      <c r="AI76" s="900"/>
      <c r="AJ76" s="850"/>
      <c r="AK76" s="901" t="s">
        <v>551</v>
      </c>
      <c r="AL76" s="900"/>
      <c r="AM76" s="900"/>
      <c r="AN76" s="900"/>
      <c r="AO76" s="850"/>
      <c r="AP76" s="901" t="s">
        <v>550</v>
      </c>
      <c r="AQ76" s="900"/>
      <c r="AR76" s="900"/>
      <c r="AS76" s="900"/>
      <c r="AT76" s="850"/>
      <c r="AU76" s="901" t="s">
        <v>551</v>
      </c>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t="s">
        <v>545</v>
      </c>
      <c r="C77" s="894"/>
      <c r="D77" s="894"/>
      <c r="E77" s="894"/>
      <c r="F77" s="894"/>
      <c r="G77" s="894"/>
      <c r="H77" s="894"/>
      <c r="I77" s="894"/>
      <c r="J77" s="894"/>
      <c r="K77" s="894"/>
      <c r="L77" s="894"/>
      <c r="M77" s="894"/>
      <c r="N77" s="894"/>
      <c r="O77" s="894"/>
      <c r="P77" s="895"/>
      <c r="Q77" s="899">
        <v>54</v>
      </c>
      <c r="R77" s="900"/>
      <c r="S77" s="900"/>
      <c r="T77" s="900"/>
      <c r="U77" s="850"/>
      <c r="V77" s="901">
        <v>48</v>
      </c>
      <c r="W77" s="900"/>
      <c r="X77" s="900"/>
      <c r="Y77" s="900"/>
      <c r="Z77" s="850"/>
      <c r="AA77" s="901">
        <v>6</v>
      </c>
      <c r="AB77" s="900"/>
      <c r="AC77" s="900"/>
      <c r="AD77" s="900"/>
      <c r="AE77" s="850"/>
      <c r="AF77" s="901" t="s">
        <v>551</v>
      </c>
      <c r="AG77" s="900"/>
      <c r="AH77" s="900"/>
      <c r="AI77" s="900"/>
      <c r="AJ77" s="850"/>
      <c r="AK77" s="901" t="s">
        <v>551</v>
      </c>
      <c r="AL77" s="900"/>
      <c r="AM77" s="900"/>
      <c r="AN77" s="900"/>
      <c r="AO77" s="850"/>
      <c r="AP77" s="901" t="s">
        <v>551</v>
      </c>
      <c r="AQ77" s="900"/>
      <c r="AR77" s="900"/>
      <c r="AS77" s="900"/>
      <c r="AT77" s="850"/>
      <c r="AU77" s="901" t="s">
        <v>551</v>
      </c>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t="s">
        <v>546</v>
      </c>
      <c r="C78" s="894"/>
      <c r="D78" s="894"/>
      <c r="E78" s="894"/>
      <c r="F78" s="894"/>
      <c r="G78" s="894"/>
      <c r="H78" s="894"/>
      <c r="I78" s="894"/>
      <c r="J78" s="894"/>
      <c r="K78" s="894"/>
      <c r="L78" s="894"/>
      <c r="M78" s="894"/>
      <c r="N78" s="894"/>
      <c r="O78" s="894"/>
      <c r="P78" s="895"/>
      <c r="Q78" s="896">
        <v>42</v>
      </c>
      <c r="R78" s="851"/>
      <c r="S78" s="851"/>
      <c r="T78" s="851"/>
      <c r="U78" s="851"/>
      <c r="V78" s="851">
        <v>37</v>
      </c>
      <c r="W78" s="851"/>
      <c r="X78" s="851"/>
      <c r="Y78" s="851"/>
      <c r="Z78" s="851"/>
      <c r="AA78" s="851">
        <v>5</v>
      </c>
      <c r="AB78" s="851"/>
      <c r="AC78" s="851"/>
      <c r="AD78" s="851"/>
      <c r="AE78" s="851"/>
      <c r="AF78" s="851" t="s">
        <v>550</v>
      </c>
      <c r="AG78" s="851"/>
      <c r="AH78" s="851"/>
      <c r="AI78" s="851"/>
      <c r="AJ78" s="851"/>
      <c r="AK78" s="851">
        <v>18</v>
      </c>
      <c r="AL78" s="851"/>
      <c r="AM78" s="851"/>
      <c r="AN78" s="851"/>
      <c r="AO78" s="851"/>
      <c r="AP78" s="851" t="s">
        <v>551</v>
      </c>
      <c r="AQ78" s="851"/>
      <c r="AR78" s="851"/>
      <c r="AS78" s="851"/>
      <c r="AT78" s="851"/>
      <c r="AU78" s="851" t="s">
        <v>551</v>
      </c>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t="s">
        <v>547</v>
      </c>
      <c r="C79" s="894"/>
      <c r="D79" s="894"/>
      <c r="E79" s="894"/>
      <c r="F79" s="894"/>
      <c r="G79" s="894"/>
      <c r="H79" s="894"/>
      <c r="I79" s="894"/>
      <c r="J79" s="894"/>
      <c r="K79" s="894"/>
      <c r="L79" s="894"/>
      <c r="M79" s="894"/>
      <c r="N79" s="894"/>
      <c r="O79" s="894"/>
      <c r="P79" s="895"/>
      <c r="Q79" s="896">
        <v>293</v>
      </c>
      <c r="R79" s="851"/>
      <c r="S79" s="851"/>
      <c r="T79" s="851"/>
      <c r="U79" s="851"/>
      <c r="V79" s="851">
        <v>279</v>
      </c>
      <c r="W79" s="851"/>
      <c r="X79" s="851"/>
      <c r="Y79" s="851"/>
      <c r="Z79" s="851"/>
      <c r="AA79" s="851">
        <v>14</v>
      </c>
      <c r="AB79" s="851"/>
      <c r="AC79" s="851"/>
      <c r="AD79" s="851"/>
      <c r="AE79" s="851"/>
      <c r="AF79" s="851">
        <v>14</v>
      </c>
      <c r="AG79" s="851"/>
      <c r="AH79" s="851"/>
      <c r="AI79" s="851"/>
      <c r="AJ79" s="851"/>
      <c r="AK79" s="851" t="s">
        <v>555</v>
      </c>
      <c r="AL79" s="851"/>
      <c r="AM79" s="851"/>
      <c r="AN79" s="851"/>
      <c r="AO79" s="851"/>
      <c r="AP79" s="851" t="s">
        <v>555</v>
      </c>
      <c r="AQ79" s="851"/>
      <c r="AR79" s="851"/>
      <c r="AS79" s="851"/>
      <c r="AT79" s="851"/>
      <c r="AU79" s="851" t="s">
        <v>555</v>
      </c>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t="s">
        <v>548</v>
      </c>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t="s">
        <v>538</v>
      </c>
      <c r="C81" s="894"/>
      <c r="D81" s="894"/>
      <c r="E81" s="894"/>
      <c r="F81" s="894"/>
      <c r="G81" s="894"/>
      <c r="H81" s="894"/>
      <c r="I81" s="894"/>
      <c r="J81" s="894"/>
      <c r="K81" s="894"/>
      <c r="L81" s="894"/>
      <c r="M81" s="894"/>
      <c r="N81" s="894"/>
      <c r="O81" s="894"/>
      <c r="P81" s="895"/>
      <c r="Q81" s="896">
        <v>771</v>
      </c>
      <c r="R81" s="851"/>
      <c r="S81" s="851"/>
      <c r="T81" s="851"/>
      <c r="U81" s="851"/>
      <c r="V81" s="851">
        <v>722</v>
      </c>
      <c r="W81" s="851"/>
      <c r="X81" s="851"/>
      <c r="Y81" s="851"/>
      <c r="Z81" s="851"/>
      <c r="AA81" s="851">
        <v>49</v>
      </c>
      <c r="AB81" s="851"/>
      <c r="AC81" s="851"/>
      <c r="AD81" s="851"/>
      <c r="AE81" s="851"/>
      <c r="AF81" s="851">
        <v>49</v>
      </c>
      <c r="AG81" s="851"/>
      <c r="AH81" s="851"/>
      <c r="AI81" s="851"/>
      <c r="AJ81" s="851"/>
      <c r="AK81" s="851" t="s">
        <v>555</v>
      </c>
      <c r="AL81" s="851"/>
      <c r="AM81" s="851"/>
      <c r="AN81" s="851"/>
      <c r="AO81" s="851"/>
      <c r="AP81" s="851" t="s">
        <v>550</v>
      </c>
      <c r="AQ81" s="851"/>
      <c r="AR81" s="851"/>
      <c r="AS81" s="851"/>
      <c r="AT81" s="851"/>
      <c r="AU81" s="851" t="s">
        <v>551</v>
      </c>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t="s">
        <v>549</v>
      </c>
      <c r="C82" s="894"/>
      <c r="D82" s="894"/>
      <c r="E82" s="894"/>
      <c r="F82" s="894"/>
      <c r="G82" s="894"/>
      <c r="H82" s="894"/>
      <c r="I82" s="894"/>
      <c r="J82" s="894"/>
      <c r="K82" s="894"/>
      <c r="L82" s="894"/>
      <c r="M82" s="894"/>
      <c r="N82" s="894"/>
      <c r="O82" s="894"/>
      <c r="P82" s="895"/>
      <c r="Q82" s="896">
        <v>246870</v>
      </c>
      <c r="R82" s="851"/>
      <c r="S82" s="851"/>
      <c r="T82" s="851"/>
      <c r="U82" s="851"/>
      <c r="V82" s="851">
        <v>235027</v>
      </c>
      <c r="W82" s="851"/>
      <c r="X82" s="851"/>
      <c r="Y82" s="851"/>
      <c r="Z82" s="851"/>
      <c r="AA82" s="851">
        <v>11843</v>
      </c>
      <c r="AB82" s="851"/>
      <c r="AC82" s="851"/>
      <c r="AD82" s="851"/>
      <c r="AE82" s="851"/>
      <c r="AF82" s="851">
        <v>11843</v>
      </c>
      <c r="AG82" s="851"/>
      <c r="AH82" s="851"/>
      <c r="AI82" s="851"/>
      <c r="AJ82" s="851"/>
      <c r="AK82" s="851">
        <v>516</v>
      </c>
      <c r="AL82" s="851"/>
      <c r="AM82" s="851"/>
      <c r="AN82" s="851"/>
      <c r="AO82" s="851"/>
      <c r="AP82" s="851" t="s">
        <v>551</v>
      </c>
      <c r="AQ82" s="851"/>
      <c r="AR82" s="851"/>
      <c r="AS82" s="851"/>
      <c r="AT82" s="851"/>
      <c r="AU82" s="851" t="s">
        <v>551</v>
      </c>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368</v>
      </c>
      <c r="B88" s="810" t="s">
        <v>393</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12053</v>
      </c>
      <c r="AG88" s="862"/>
      <c r="AH88" s="862"/>
      <c r="AI88" s="862"/>
      <c r="AJ88" s="862"/>
      <c r="AK88" s="859"/>
      <c r="AL88" s="859"/>
      <c r="AM88" s="859"/>
      <c r="AN88" s="859"/>
      <c r="AO88" s="859"/>
      <c r="AP88" s="862">
        <v>1463</v>
      </c>
      <c r="AQ88" s="862"/>
      <c r="AR88" s="862"/>
      <c r="AS88" s="862"/>
      <c r="AT88" s="862"/>
      <c r="AU88" s="862">
        <v>1331</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810" t="s">
        <v>394</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151</v>
      </c>
      <c r="CS102" s="870"/>
      <c r="CT102" s="870"/>
      <c r="CU102" s="870"/>
      <c r="CV102" s="913"/>
      <c r="CW102" s="912">
        <v>19</v>
      </c>
      <c r="CX102" s="870"/>
      <c r="CY102" s="870"/>
      <c r="CZ102" s="870"/>
      <c r="DA102" s="913"/>
      <c r="DB102" s="912" t="s">
        <v>551</v>
      </c>
      <c r="DC102" s="870"/>
      <c r="DD102" s="870"/>
      <c r="DE102" s="870"/>
      <c r="DF102" s="913"/>
      <c r="DG102" s="912" t="s">
        <v>551</v>
      </c>
      <c r="DH102" s="870"/>
      <c r="DI102" s="870"/>
      <c r="DJ102" s="870"/>
      <c r="DK102" s="913"/>
      <c r="DL102" s="912" t="s">
        <v>551</v>
      </c>
      <c r="DM102" s="870"/>
      <c r="DN102" s="870"/>
      <c r="DO102" s="870"/>
      <c r="DP102" s="913"/>
      <c r="DQ102" s="912" t="s">
        <v>551</v>
      </c>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395</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396</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399</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400</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401</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402</v>
      </c>
      <c r="AB109" s="915"/>
      <c r="AC109" s="915"/>
      <c r="AD109" s="915"/>
      <c r="AE109" s="916"/>
      <c r="AF109" s="914" t="s">
        <v>286</v>
      </c>
      <c r="AG109" s="915"/>
      <c r="AH109" s="915"/>
      <c r="AI109" s="915"/>
      <c r="AJ109" s="916"/>
      <c r="AK109" s="914" t="s">
        <v>285</v>
      </c>
      <c r="AL109" s="915"/>
      <c r="AM109" s="915"/>
      <c r="AN109" s="915"/>
      <c r="AO109" s="916"/>
      <c r="AP109" s="914" t="s">
        <v>403</v>
      </c>
      <c r="AQ109" s="915"/>
      <c r="AR109" s="915"/>
      <c r="AS109" s="915"/>
      <c r="AT109" s="917"/>
      <c r="AU109" s="934" t="s">
        <v>401</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402</v>
      </c>
      <c r="BR109" s="915"/>
      <c r="BS109" s="915"/>
      <c r="BT109" s="915"/>
      <c r="BU109" s="916"/>
      <c r="BV109" s="914" t="s">
        <v>286</v>
      </c>
      <c r="BW109" s="915"/>
      <c r="BX109" s="915"/>
      <c r="BY109" s="915"/>
      <c r="BZ109" s="916"/>
      <c r="CA109" s="914" t="s">
        <v>285</v>
      </c>
      <c r="CB109" s="915"/>
      <c r="CC109" s="915"/>
      <c r="CD109" s="915"/>
      <c r="CE109" s="916"/>
      <c r="CF109" s="935" t="s">
        <v>403</v>
      </c>
      <c r="CG109" s="935"/>
      <c r="CH109" s="935"/>
      <c r="CI109" s="935"/>
      <c r="CJ109" s="935"/>
      <c r="CK109" s="914" t="s">
        <v>404</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402</v>
      </c>
      <c r="DH109" s="915"/>
      <c r="DI109" s="915"/>
      <c r="DJ109" s="915"/>
      <c r="DK109" s="916"/>
      <c r="DL109" s="914" t="s">
        <v>286</v>
      </c>
      <c r="DM109" s="915"/>
      <c r="DN109" s="915"/>
      <c r="DO109" s="915"/>
      <c r="DP109" s="916"/>
      <c r="DQ109" s="914" t="s">
        <v>285</v>
      </c>
      <c r="DR109" s="915"/>
      <c r="DS109" s="915"/>
      <c r="DT109" s="915"/>
      <c r="DU109" s="916"/>
      <c r="DV109" s="914" t="s">
        <v>403</v>
      </c>
      <c r="DW109" s="915"/>
      <c r="DX109" s="915"/>
      <c r="DY109" s="915"/>
      <c r="DZ109" s="917"/>
    </row>
    <row r="110" spans="1:131" s="199" customFormat="1" ht="26.25" customHeight="1">
      <c r="A110" s="918" t="s">
        <v>405</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2496379</v>
      </c>
      <c r="AB110" s="922"/>
      <c r="AC110" s="922"/>
      <c r="AD110" s="922"/>
      <c r="AE110" s="923"/>
      <c r="AF110" s="924">
        <v>2349453</v>
      </c>
      <c r="AG110" s="922"/>
      <c r="AH110" s="922"/>
      <c r="AI110" s="922"/>
      <c r="AJ110" s="923"/>
      <c r="AK110" s="924">
        <v>2335142</v>
      </c>
      <c r="AL110" s="922"/>
      <c r="AM110" s="922"/>
      <c r="AN110" s="922"/>
      <c r="AO110" s="923"/>
      <c r="AP110" s="925">
        <v>17</v>
      </c>
      <c r="AQ110" s="926"/>
      <c r="AR110" s="926"/>
      <c r="AS110" s="926"/>
      <c r="AT110" s="927"/>
      <c r="AU110" s="928" t="s">
        <v>61</v>
      </c>
      <c r="AV110" s="929"/>
      <c r="AW110" s="929"/>
      <c r="AX110" s="929"/>
      <c r="AY110" s="929"/>
      <c r="AZ110" s="970" t="s">
        <v>406</v>
      </c>
      <c r="BA110" s="919"/>
      <c r="BB110" s="919"/>
      <c r="BC110" s="919"/>
      <c r="BD110" s="919"/>
      <c r="BE110" s="919"/>
      <c r="BF110" s="919"/>
      <c r="BG110" s="919"/>
      <c r="BH110" s="919"/>
      <c r="BI110" s="919"/>
      <c r="BJ110" s="919"/>
      <c r="BK110" s="919"/>
      <c r="BL110" s="919"/>
      <c r="BM110" s="919"/>
      <c r="BN110" s="919"/>
      <c r="BO110" s="919"/>
      <c r="BP110" s="920"/>
      <c r="BQ110" s="956">
        <v>25332470</v>
      </c>
      <c r="BR110" s="957"/>
      <c r="BS110" s="957"/>
      <c r="BT110" s="957"/>
      <c r="BU110" s="957"/>
      <c r="BV110" s="957">
        <v>25380374</v>
      </c>
      <c r="BW110" s="957"/>
      <c r="BX110" s="957"/>
      <c r="BY110" s="957"/>
      <c r="BZ110" s="957"/>
      <c r="CA110" s="957">
        <v>25496256</v>
      </c>
      <c r="CB110" s="957"/>
      <c r="CC110" s="957"/>
      <c r="CD110" s="957"/>
      <c r="CE110" s="957"/>
      <c r="CF110" s="971">
        <v>185.2</v>
      </c>
      <c r="CG110" s="972"/>
      <c r="CH110" s="972"/>
      <c r="CI110" s="972"/>
      <c r="CJ110" s="972"/>
      <c r="CK110" s="973" t="s">
        <v>407</v>
      </c>
      <c r="CL110" s="974"/>
      <c r="CM110" s="953" t="s">
        <v>408</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112</v>
      </c>
      <c r="DH110" s="957"/>
      <c r="DI110" s="957"/>
      <c r="DJ110" s="957"/>
      <c r="DK110" s="957"/>
      <c r="DL110" s="957" t="s">
        <v>112</v>
      </c>
      <c r="DM110" s="957"/>
      <c r="DN110" s="957"/>
      <c r="DO110" s="957"/>
      <c r="DP110" s="957"/>
      <c r="DQ110" s="957" t="s">
        <v>112</v>
      </c>
      <c r="DR110" s="957"/>
      <c r="DS110" s="957"/>
      <c r="DT110" s="957"/>
      <c r="DU110" s="957"/>
      <c r="DV110" s="958" t="s">
        <v>112</v>
      </c>
      <c r="DW110" s="958"/>
      <c r="DX110" s="958"/>
      <c r="DY110" s="958"/>
      <c r="DZ110" s="959"/>
    </row>
    <row r="111" spans="1:131" s="199" customFormat="1" ht="26.25" customHeight="1">
      <c r="A111" s="960" t="s">
        <v>409</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112</v>
      </c>
      <c r="AB111" s="964"/>
      <c r="AC111" s="964"/>
      <c r="AD111" s="964"/>
      <c r="AE111" s="965"/>
      <c r="AF111" s="966" t="s">
        <v>112</v>
      </c>
      <c r="AG111" s="964"/>
      <c r="AH111" s="964"/>
      <c r="AI111" s="964"/>
      <c r="AJ111" s="965"/>
      <c r="AK111" s="966" t="s">
        <v>112</v>
      </c>
      <c r="AL111" s="964"/>
      <c r="AM111" s="964"/>
      <c r="AN111" s="964"/>
      <c r="AO111" s="965"/>
      <c r="AP111" s="967" t="s">
        <v>112</v>
      </c>
      <c r="AQ111" s="968"/>
      <c r="AR111" s="968"/>
      <c r="AS111" s="968"/>
      <c r="AT111" s="969"/>
      <c r="AU111" s="930"/>
      <c r="AV111" s="931"/>
      <c r="AW111" s="931"/>
      <c r="AX111" s="931"/>
      <c r="AY111" s="931"/>
      <c r="AZ111" s="979" t="s">
        <v>410</v>
      </c>
      <c r="BA111" s="980"/>
      <c r="BB111" s="980"/>
      <c r="BC111" s="980"/>
      <c r="BD111" s="980"/>
      <c r="BE111" s="980"/>
      <c r="BF111" s="980"/>
      <c r="BG111" s="980"/>
      <c r="BH111" s="980"/>
      <c r="BI111" s="980"/>
      <c r="BJ111" s="980"/>
      <c r="BK111" s="980"/>
      <c r="BL111" s="980"/>
      <c r="BM111" s="980"/>
      <c r="BN111" s="980"/>
      <c r="BO111" s="980"/>
      <c r="BP111" s="981"/>
      <c r="BQ111" s="949">
        <v>327191</v>
      </c>
      <c r="BR111" s="950"/>
      <c r="BS111" s="950"/>
      <c r="BT111" s="950"/>
      <c r="BU111" s="950"/>
      <c r="BV111" s="950">
        <v>167237</v>
      </c>
      <c r="BW111" s="950"/>
      <c r="BX111" s="950"/>
      <c r="BY111" s="950"/>
      <c r="BZ111" s="950"/>
      <c r="CA111" s="950">
        <v>76559</v>
      </c>
      <c r="CB111" s="950"/>
      <c r="CC111" s="950"/>
      <c r="CD111" s="950"/>
      <c r="CE111" s="950"/>
      <c r="CF111" s="944">
        <v>0.6</v>
      </c>
      <c r="CG111" s="945"/>
      <c r="CH111" s="945"/>
      <c r="CI111" s="945"/>
      <c r="CJ111" s="945"/>
      <c r="CK111" s="975"/>
      <c r="CL111" s="976"/>
      <c r="CM111" s="946" t="s">
        <v>411</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112</v>
      </c>
      <c r="DH111" s="950"/>
      <c r="DI111" s="950"/>
      <c r="DJ111" s="950"/>
      <c r="DK111" s="950"/>
      <c r="DL111" s="950" t="s">
        <v>112</v>
      </c>
      <c r="DM111" s="950"/>
      <c r="DN111" s="950"/>
      <c r="DO111" s="950"/>
      <c r="DP111" s="950"/>
      <c r="DQ111" s="950" t="s">
        <v>112</v>
      </c>
      <c r="DR111" s="950"/>
      <c r="DS111" s="950"/>
      <c r="DT111" s="950"/>
      <c r="DU111" s="950"/>
      <c r="DV111" s="951" t="s">
        <v>112</v>
      </c>
      <c r="DW111" s="951"/>
      <c r="DX111" s="951"/>
      <c r="DY111" s="951"/>
      <c r="DZ111" s="952"/>
    </row>
    <row r="112" spans="1:131" s="199" customFormat="1" ht="26.25" customHeight="1">
      <c r="A112" s="982" t="s">
        <v>412</v>
      </c>
      <c r="B112" s="983"/>
      <c r="C112" s="980" t="s">
        <v>413</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112</v>
      </c>
      <c r="AB112" s="989"/>
      <c r="AC112" s="989"/>
      <c r="AD112" s="989"/>
      <c r="AE112" s="990"/>
      <c r="AF112" s="991" t="s">
        <v>112</v>
      </c>
      <c r="AG112" s="989"/>
      <c r="AH112" s="989"/>
      <c r="AI112" s="989"/>
      <c r="AJ112" s="990"/>
      <c r="AK112" s="991" t="s">
        <v>112</v>
      </c>
      <c r="AL112" s="989"/>
      <c r="AM112" s="989"/>
      <c r="AN112" s="989"/>
      <c r="AO112" s="990"/>
      <c r="AP112" s="992" t="s">
        <v>112</v>
      </c>
      <c r="AQ112" s="993"/>
      <c r="AR112" s="993"/>
      <c r="AS112" s="993"/>
      <c r="AT112" s="994"/>
      <c r="AU112" s="930"/>
      <c r="AV112" s="931"/>
      <c r="AW112" s="931"/>
      <c r="AX112" s="931"/>
      <c r="AY112" s="931"/>
      <c r="AZ112" s="979" t="s">
        <v>414</v>
      </c>
      <c r="BA112" s="980"/>
      <c r="BB112" s="980"/>
      <c r="BC112" s="980"/>
      <c r="BD112" s="980"/>
      <c r="BE112" s="980"/>
      <c r="BF112" s="980"/>
      <c r="BG112" s="980"/>
      <c r="BH112" s="980"/>
      <c r="BI112" s="980"/>
      <c r="BJ112" s="980"/>
      <c r="BK112" s="980"/>
      <c r="BL112" s="980"/>
      <c r="BM112" s="980"/>
      <c r="BN112" s="980"/>
      <c r="BO112" s="980"/>
      <c r="BP112" s="981"/>
      <c r="BQ112" s="949">
        <v>9642894</v>
      </c>
      <c r="BR112" s="950"/>
      <c r="BS112" s="950"/>
      <c r="BT112" s="950"/>
      <c r="BU112" s="950"/>
      <c r="BV112" s="950">
        <v>9291332</v>
      </c>
      <c r="BW112" s="950"/>
      <c r="BX112" s="950"/>
      <c r="BY112" s="950"/>
      <c r="BZ112" s="950"/>
      <c r="CA112" s="950">
        <v>9000767</v>
      </c>
      <c r="CB112" s="950"/>
      <c r="CC112" s="950"/>
      <c r="CD112" s="950"/>
      <c r="CE112" s="950"/>
      <c r="CF112" s="944">
        <v>65.400000000000006</v>
      </c>
      <c r="CG112" s="945"/>
      <c r="CH112" s="945"/>
      <c r="CI112" s="945"/>
      <c r="CJ112" s="945"/>
      <c r="CK112" s="975"/>
      <c r="CL112" s="976"/>
      <c r="CM112" s="946" t="s">
        <v>415</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v>151740</v>
      </c>
      <c r="DH112" s="950"/>
      <c r="DI112" s="950"/>
      <c r="DJ112" s="950"/>
      <c r="DK112" s="950"/>
      <c r="DL112" s="950">
        <v>41341</v>
      </c>
      <c r="DM112" s="950"/>
      <c r="DN112" s="950"/>
      <c r="DO112" s="950"/>
      <c r="DP112" s="950"/>
      <c r="DQ112" s="950" t="s">
        <v>112</v>
      </c>
      <c r="DR112" s="950"/>
      <c r="DS112" s="950"/>
      <c r="DT112" s="950"/>
      <c r="DU112" s="950"/>
      <c r="DV112" s="951" t="s">
        <v>112</v>
      </c>
      <c r="DW112" s="951"/>
      <c r="DX112" s="951"/>
      <c r="DY112" s="951"/>
      <c r="DZ112" s="952"/>
    </row>
    <row r="113" spans="1:130" s="199" customFormat="1" ht="26.25" customHeight="1">
      <c r="A113" s="984"/>
      <c r="B113" s="985"/>
      <c r="C113" s="980" t="s">
        <v>416</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820610</v>
      </c>
      <c r="AB113" s="964"/>
      <c r="AC113" s="964"/>
      <c r="AD113" s="964"/>
      <c r="AE113" s="965"/>
      <c r="AF113" s="966">
        <v>826961</v>
      </c>
      <c r="AG113" s="964"/>
      <c r="AH113" s="964"/>
      <c r="AI113" s="964"/>
      <c r="AJ113" s="965"/>
      <c r="AK113" s="966">
        <v>817004</v>
      </c>
      <c r="AL113" s="964"/>
      <c r="AM113" s="964"/>
      <c r="AN113" s="964"/>
      <c r="AO113" s="965"/>
      <c r="AP113" s="967">
        <v>5.9</v>
      </c>
      <c r="AQ113" s="968"/>
      <c r="AR113" s="968"/>
      <c r="AS113" s="968"/>
      <c r="AT113" s="969"/>
      <c r="AU113" s="930"/>
      <c r="AV113" s="931"/>
      <c r="AW113" s="931"/>
      <c r="AX113" s="931"/>
      <c r="AY113" s="931"/>
      <c r="AZ113" s="979" t="s">
        <v>417</v>
      </c>
      <c r="BA113" s="980"/>
      <c r="BB113" s="980"/>
      <c r="BC113" s="980"/>
      <c r="BD113" s="980"/>
      <c r="BE113" s="980"/>
      <c r="BF113" s="980"/>
      <c r="BG113" s="980"/>
      <c r="BH113" s="980"/>
      <c r="BI113" s="980"/>
      <c r="BJ113" s="980"/>
      <c r="BK113" s="980"/>
      <c r="BL113" s="980"/>
      <c r="BM113" s="980"/>
      <c r="BN113" s="980"/>
      <c r="BO113" s="980"/>
      <c r="BP113" s="981"/>
      <c r="BQ113" s="949">
        <v>771568</v>
      </c>
      <c r="BR113" s="950"/>
      <c r="BS113" s="950"/>
      <c r="BT113" s="950"/>
      <c r="BU113" s="950"/>
      <c r="BV113" s="950">
        <v>1238538</v>
      </c>
      <c r="BW113" s="950"/>
      <c r="BX113" s="950"/>
      <c r="BY113" s="950"/>
      <c r="BZ113" s="950"/>
      <c r="CA113" s="950">
        <v>1331252</v>
      </c>
      <c r="CB113" s="950"/>
      <c r="CC113" s="950"/>
      <c r="CD113" s="950"/>
      <c r="CE113" s="950"/>
      <c r="CF113" s="944">
        <v>9.6999999999999993</v>
      </c>
      <c r="CG113" s="945"/>
      <c r="CH113" s="945"/>
      <c r="CI113" s="945"/>
      <c r="CJ113" s="945"/>
      <c r="CK113" s="975"/>
      <c r="CL113" s="976"/>
      <c r="CM113" s="946" t="s">
        <v>418</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112</v>
      </c>
      <c r="DH113" s="989"/>
      <c r="DI113" s="989"/>
      <c r="DJ113" s="989"/>
      <c r="DK113" s="990"/>
      <c r="DL113" s="991" t="s">
        <v>112</v>
      </c>
      <c r="DM113" s="989"/>
      <c r="DN113" s="989"/>
      <c r="DO113" s="989"/>
      <c r="DP113" s="990"/>
      <c r="DQ113" s="991" t="s">
        <v>112</v>
      </c>
      <c r="DR113" s="989"/>
      <c r="DS113" s="989"/>
      <c r="DT113" s="989"/>
      <c r="DU113" s="990"/>
      <c r="DV113" s="992" t="s">
        <v>112</v>
      </c>
      <c r="DW113" s="993"/>
      <c r="DX113" s="993"/>
      <c r="DY113" s="993"/>
      <c r="DZ113" s="994"/>
    </row>
    <row r="114" spans="1:130" s="199" customFormat="1" ht="26.25" customHeight="1">
      <c r="A114" s="984"/>
      <c r="B114" s="985"/>
      <c r="C114" s="980" t="s">
        <v>419</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175257</v>
      </c>
      <c r="AB114" s="989"/>
      <c r="AC114" s="989"/>
      <c r="AD114" s="989"/>
      <c r="AE114" s="990"/>
      <c r="AF114" s="991">
        <v>177836</v>
      </c>
      <c r="AG114" s="989"/>
      <c r="AH114" s="989"/>
      <c r="AI114" s="989"/>
      <c r="AJ114" s="990"/>
      <c r="AK114" s="991">
        <v>158542</v>
      </c>
      <c r="AL114" s="989"/>
      <c r="AM114" s="989"/>
      <c r="AN114" s="989"/>
      <c r="AO114" s="990"/>
      <c r="AP114" s="992">
        <v>1.2</v>
      </c>
      <c r="AQ114" s="993"/>
      <c r="AR114" s="993"/>
      <c r="AS114" s="993"/>
      <c r="AT114" s="994"/>
      <c r="AU114" s="930"/>
      <c r="AV114" s="931"/>
      <c r="AW114" s="931"/>
      <c r="AX114" s="931"/>
      <c r="AY114" s="931"/>
      <c r="AZ114" s="979" t="s">
        <v>420</v>
      </c>
      <c r="BA114" s="980"/>
      <c r="BB114" s="980"/>
      <c r="BC114" s="980"/>
      <c r="BD114" s="980"/>
      <c r="BE114" s="980"/>
      <c r="BF114" s="980"/>
      <c r="BG114" s="980"/>
      <c r="BH114" s="980"/>
      <c r="BI114" s="980"/>
      <c r="BJ114" s="980"/>
      <c r="BK114" s="980"/>
      <c r="BL114" s="980"/>
      <c r="BM114" s="980"/>
      <c r="BN114" s="980"/>
      <c r="BO114" s="980"/>
      <c r="BP114" s="981"/>
      <c r="BQ114" s="949">
        <v>4953209</v>
      </c>
      <c r="BR114" s="950"/>
      <c r="BS114" s="950"/>
      <c r="BT114" s="950"/>
      <c r="BU114" s="950"/>
      <c r="BV114" s="950">
        <v>4847774</v>
      </c>
      <c r="BW114" s="950"/>
      <c r="BX114" s="950"/>
      <c r="BY114" s="950"/>
      <c r="BZ114" s="950"/>
      <c r="CA114" s="950">
        <v>4538297</v>
      </c>
      <c r="CB114" s="950"/>
      <c r="CC114" s="950"/>
      <c r="CD114" s="950"/>
      <c r="CE114" s="950"/>
      <c r="CF114" s="944">
        <v>33</v>
      </c>
      <c r="CG114" s="945"/>
      <c r="CH114" s="945"/>
      <c r="CI114" s="945"/>
      <c r="CJ114" s="945"/>
      <c r="CK114" s="975"/>
      <c r="CL114" s="976"/>
      <c r="CM114" s="946" t="s">
        <v>421</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112</v>
      </c>
      <c r="DH114" s="989"/>
      <c r="DI114" s="989"/>
      <c r="DJ114" s="989"/>
      <c r="DK114" s="990"/>
      <c r="DL114" s="991" t="s">
        <v>112</v>
      </c>
      <c r="DM114" s="989"/>
      <c r="DN114" s="989"/>
      <c r="DO114" s="989"/>
      <c r="DP114" s="990"/>
      <c r="DQ114" s="991" t="s">
        <v>112</v>
      </c>
      <c r="DR114" s="989"/>
      <c r="DS114" s="989"/>
      <c r="DT114" s="989"/>
      <c r="DU114" s="990"/>
      <c r="DV114" s="992" t="s">
        <v>112</v>
      </c>
      <c r="DW114" s="993"/>
      <c r="DX114" s="993"/>
      <c r="DY114" s="993"/>
      <c r="DZ114" s="994"/>
    </row>
    <row r="115" spans="1:130" s="199" customFormat="1" ht="26.25" customHeight="1">
      <c r="A115" s="984"/>
      <c r="B115" s="985"/>
      <c r="C115" s="980" t="s">
        <v>422</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268457</v>
      </c>
      <c r="AB115" s="964"/>
      <c r="AC115" s="964"/>
      <c r="AD115" s="964"/>
      <c r="AE115" s="965"/>
      <c r="AF115" s="966">
        <v>181408</v>
      </c>
      <c r="AG115" s="964"/>
      <c r="AH115" s="964"/>
      <c r="AI115" s="964"/>
      <c r="AJ115" s="965"/>
      <c r="AK115" s="966">
        <v>106270</v>
      </c>
      <c r="AL115" s="964"/>
      <c r="AM115" s="964"/>
      <c r="AN115" s="964"/>
      <c r="AO115" s="965"/>
      <c r="AP115" s="967">
        <v>0.8</v>
      </c>
      <c r="AQ115" s="968"/>
      <c r="AR115" s="968"/>
      <c r="AS115" s="968"/>
      <c r="AT115" s="969"/>
      <c r="AU115" s="930"/>
      <c r="AV115" s="931"/>
      <c r="AW115" s="931"/>
      <c r="AX115" s="931"/>
      <c r="AY115" s="931"/>
      <c r="AZ115" s="979" t="s">
        <v>423</v>
      </c>
      <c r="BA115" s="980"/>
      <c r="BB115" s="980"/>
      <c r="BC115" s="980"/>
      <c r="BD115" s="980"/>
      <c r="BE115" s="980"/>
      <c r="BF115" s="980"/>
      <c r="BG115" s="980"/>
      <c r="BH115" s="980"/>
      <c r="BI115" s="980"/>
      <c r="BJ115" s="980"/>
      <c r="BK115" s="980"/>
      <c r="BL115" s="980"/>
      <c r="BM115" s="980"/>
      <c r="BN115" s="980"/>
      <c r="BO115" s="980"/>
      <c r="BP115" s="981"/>
      <c r="BQ115" s="949">
        <v>40383</v>
      </c>
      <c r="BR115" s="950"/>
      <c r="BS115" s="950"/>
      <c r="BT115" s="950"/>
      <c r="BU115" s="950"/>
      <c r="BV115" s="950">
        <v>25104</v>
      </c>
      <c r="BW115" s="950"/>
      <c r="BX115" s="950"/>
      <c r="BY115" s="950"/>
      <c r="BZ115" s="950"/>
      <c r="CA115" s="950">
        <v>9679</v>
      </c>
      <c r="CB115" s="950"/>
      <c r="CC115" s="950"/>
      <c r="CD115" s="950"/>
      <c r="CE115" s="950"/>
      <c r="CF115" s="944">
        <v>0.1</v>
      </c>
      <c r="CG115" s="945"/>
      <c r="CH115" s="945"/>
      <c r="CI115" s="945"/>
      <c r="CJ115" s="945"/>
      <c r="CK115" s="975"/>
      <c r="CL115" s="976"/>
      <c r="CM115" s="979" t="s">
        <v>424</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112</v>
      </c>
      <c r="DH115" s="989"/>
      <c r="DI115" s="989"/>
      <c r="DJ115" s="989"/>
      <c r="DK115" s="990"/>
      <c r="DL115" s="991" t="s">
        <v>112</v>
      </c>
      <c r="DM115" s="989"/>
      <c r="DN115" s="989"/>
      <c r="DO115" s="989"/>
      <c r="DP115" s="990"/>
      <c r="DQ115" s="991" t="s">
        <v>112</v>
      </c>
      <c r="DR115" s="989"/>
      <c r="DS115" s="989"/>
      <c r="DT115" s="989"/>
      <c r="DU115" s="990"/>
      <c r="DV115" s="992" t="s">
        <v>112</v>
      </c>
      <c r="DW115" s="993"/>
      <c r="DX115" s="993"/>
      <c r="DY115" s="993"/>
      <c r="DZ115" s="994"/>
    </row>
    <row r="116" spans="1:130" s="199" customFormat="1" ht="26.25" customHeight="1">
      <c r="A116" s="986"/>
      <c r="B116" s="987"/>
      <c r="C116" s="995" t="s">
        <v>425</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107</v>
      </c>
      <c r="AB116" s="989"/>
      <c r="AC116" s="989"/>
      <c r="AD116" s="989"/>
      <c r="AE116" s="990"/>
      <c r="AF116" s="991">
        <v>110</v>
      </c>
      <c r="AG116" s="989"/>
      <c r="AH116" s="989"/>
      <c r="AI116" s="989"/>
      <c r="AJ116" s="990"/>
      <c r="AK116" s="991">
        <v>26</v>
      </c>
      <c r="AL116" s="989"/>
      <c r="AM116" s="989"/>
      <c r="AN116" s="989"/>
      <c r="AO116" s="990"/>
      <c r="AP116" s="992">
        <v>0</v>
      </c>
      <c r="AQ116" s="993"/>
      <c r="AR116" s="993"/>
      <c r="AS116" s="993"/>
      <c r="AT116" s="994"/>
      <c r="AU116" s="930"/>
      <c r="AV116" s="931"/>
      <c r="AW116" s="931"/>
      <c r="AX116" s="931"/>
      <c r="AY116" s="931"/>
      <c r="AZ116" s="997" t="s">
        <v>426</v>
      </c>
      <c r="BA116" s="998"/>
      <c r="BB116" s="998"/>
      <c r="BC116" s="998"/>
      <c r="BD116" s="998"/>
      <c r="BE116" s="998"/>
      <c r="BF116" s="998"/>
      <c r="BG116" s="998"/>
      <c r="BH116" s="998"/>
      <c r="BI116" s="998"/>
      <c r="BJ116" s="998"/>
      <c r="BK116" s="998"/>
      <c r="BL116" s="998"/>
      <c r="BM116" s="998"/>
      <c r="BN116" s="998"/>
      <c r="BO116" s="998"/>
      <c r="BP116" s="999"/>
      <c r="BQ116" s="949" t="s">
        <v>112</v>
      </c>
      <c r="BR116" s="950"/>
      <c r="BS116" s="950"/>
      <c r="BT116" s="950"/>
      <c r="BU116" s="950"/>
      <c r="BV116" s="950" t="s">
        <v>112</v>
      </c>
      <c r="BW116" s="950"/>
      <c r="BX116" s="950"/>
      <c r="BY116" s="950"/>
      <c r="BZ116" s="950"/>
      <c r="CA116" s="950" t="s">
        <v>112</v>
      </c>
      <c r="CB116" s="950"/>
      <c r="CC116" s="950"/>
      <c r="CD116" s="950"/>
      <c r="CE116" s="950"/>
      <c r="CF116" s="944" t="s">
        <v>112</v>
      </c>
      <c r="CG116" s="945"/>
      <c r="CH116" s="945"/>
      <c r="CI116" s="945"/>
      <c r="CJ116" s="945"/>
      <c r="CK116" s="975"/>
      <c r="CL116" s="976"/>
      <c r="CM116" s="946" t="s">
        <v>427</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141388</v>
      </c>
      <c r="DH116" s="989"/>
      <c r="DI116" s="989"/>
      <c r="DJ116" s="989"/>
      <c r="DK116" s="990"/>
      <c r="DL116" s="991">
        <v>97313</v>
      </c>
      <c r="DM116" s="989"/>
      <c r="DN116" s="989"/>
      <c r="DO116" s="989"/>
      <c r="DP116" s="990"/>
      <c r="DQ116" s="991">
        <v>53240</v>
      </c>
      <c r="DR116" s="989"/>
      <c r="DS116" s="989"/>
      <c r="DT116" s="989"/>
      <c r="DU116" s="990"/>
      <c r="DV116" s="992">
        <v>0.4</v>
      </c>
      <c r="DW116" s="993"/>
      <c r="DX116" s="993"/>
      <c r="DY116" s="993"/>
      <c r="DZ116" s="994"/>
    </row>
    <row r="117" spans="1:130" s="199" customFormat="1" ht="26.25" customHeight="1">
      <c r="A117" s="934" t="s">
        <v>169</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428</v>
      </c>
      <c r="Z117" s="916"/>
      <c r="AA117" s="1006">
        <v>3760810</v>
      </c>
      <c r="AB117" s="1007"/>
      <c r="AC117" s="1007"/>
      <c r="AD117" s="1007"/>
      <c r="AE117" s="1008"/>
      <c r="AF117" s="1009">
        <v>3535768</v>
      </c>
      <c r="AG117" s="1007"/>
      <c r="AH117" s="1007"/>
      <c r="AI117" s="1007"/>
      <c r="AJ117" s="1008"/>
      <c r="AK117" s="1009">
        <v>3416984</v>
      </c>
      <c r="AL117" s="1007"/>
      <c r="AM117" s="1007"/>
      <c r="AN117" s="1007"/>
      <c r="AO117" s="1008"/>
      <c r="AP117" s="1010"/>
      <c r="AQ117" s="1011"/>
      <c r="AR117" s="1011"/>
      <c r="AS117" s="1011"/>
      <c r="AT117" s="1012"/>
      <c r="AU117" s="930"/>
      <c r="AV117" s="931"/>
      <c r="AW117" s="931"/>
      <c r="AX117" s="931"/>
      <c r="AY117" s="931"/>
      <c r="AZ117" s="997" t="s">
        <v>429</v>
      </c>
      <c r="BA117" s="998"/>
      <c r="BB117" s="998"/>
      <c r="BC117" s="998"/>
      <c r="BD117" s="998"/>
      <c r="BE117" s="998"/>
      <c r="BF117" s="998"/>
      <c r="BG117" s="998"/>
      <c r="BH117" s="998"/>
      <c r="BI117" s="998"/>
      <c r="BJ117" s="998"/>
      <c r="BK117" s="998"/>
      <c r="BL117" s="998"/>
      <c r="BM117" s="998"/>
      <c r="BN117" s="998"/>
      <c r="BO117" s="998"/>
      <c r="BP117" s="999"/>
      <c r="BQ117" s="949" t="s">
        <v>112</v>
      </c>
      <c r="BR117" s="950"/>
      <c r="BS117" s="950"/>
      <c r="BT117" s="950"/>
      <c r="BU117" s="950"/>
      <c r="BV117" s="950" t="s">
        <v>112</v>
      </c>
      <c r="BW117" s="950"/>
      <c r="BX117" s="950"/>
      <c r="BY117" s="950"/>
      <c r="BZ117" s="950"/>
      <c r="CA117" s="950" t="s">
        <v>112</v>
      </c>
      <c r="CB117" s="950"/>
      <c r="CC117" s="950"/>
      <c r="CD117" s="950"/>
      <c r="CE117" s="950"/>
      <c r="CF117" s="944" t="s">
        <v>112</v>
      </c>
      <c r="CG117" s="945"/>
      <c r="CH117" s="945"/>
      <c r="CI117" s="945"/>
      <c r="CJ117" s="945"/>
      <c r="CK117" s="975"/>
      <c r="CL117" s="976"/>
      <c r="CM117" s="946" t="s">
        <v>430</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112</v>
      </c>
      <c r="DH117" s="989"/>
      <c r="DI117" s="989"/>
      <c r="DJ117" s="989"/>
      <c r="DK117" s="990"/>
      <c r="DL117" s="991" t="s">
        <v>112</v>
      </c>
      <c r="DM117" s="989"/>
      <c r="DN117" s="989"/>
      <c r="DO117" s="989"/>
      <c r="DP117" s="990"/>
      <c r="DQ117" s="991" t="s">
        <v>112</v>
      </c>
      <c r="DR117" s="989"/>
      <c r="DS117" s="989"/>
      <c r="DT117" s="989"/>
      <c r="DU117" s="990"/>
      <c r="DV117" s="992" t="s">
        <v>112</v>
      </c>
      <c r="DW117" s="993"/>
      <c r="DX117" s="993"/>
      <c r="DY117" s="993"/>
      <c r="DZ117" s="994"/>
    </row>
    <row r="118" spans="1:130" s="199" customFormat="1" ht="26.25" customHeight="1">
      <c r="A118" s="934" t="s">
        <v>404</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402</v>
      </c>
      <c r="AB118" s="915"/>
      <c r="AC118" s="915"/>
      <c r="AD118" s="915"/>
      <c r="AE118" s="916"/>
      <c r="AF118" s="914" t="s">
        <v>286</v>
      </c>
      <c r="AG118" s="915"/>
      <c r="AH118" s="915"/>
      <c r="AI118" s="915"/>
      <c r="AJ118" s="916"/>
      <c r="AK118" s="914" t="s">
        <v>285</v>
      </c>
      <c r="AL118" s="915"/>
      <c r="AM118" s="915"/>
      <c r="AN118" s="915"/>
      <c r="AO118" s="916"/>
      <c r="AP118" s="1001" t="s">
        <v>403</v>
      </c>
      <c r="AQ118" s="1002"/>
      <c r="AR118" s="1002"/>
      <c r="AS118" s="1002"/>
      <c r="AT118" s="1003"/>
      <c r="AU118" s="930"/>
      <c r="AV118" s="931"/>
      <c r="AW118" s="931"/>
      <c r="AX118" s="931"/>
      <c r="AY118" s="931"/>
      <c r="AZ118" s="1004" t="s">
        <v>431</v>
      </c>
      <c r="BA118" s="995"/>
      <c r="BB118" s="995"/>
      <c r="BC118" s="995"/>
      <c r="BD118" s="995"/>
      <c r="BE118" s="995"/>
      <c r="BF118" s="995"/>
      <c r="BG118" s="995"/>
      <c r="BH118" s="995"/>
      <c r="BI118" s="995"/>
      <c r="BJ118" s="995"/>
      <c r="BK118" s="995"/>
      <c r="BL118" s="995"/>
      <c r="BM118" s="995"/>
      <c r="BN118" s="995"/>
      <c r="BO118" s="995"/>
      <c r="BP118" s="996"/>
      <c r="BQ118" s="1027" t="s">
        <v>112</v>
      </c>
      <c r="BR118" s="1028"/>
      <c r="BS118" s="1028"/>
      <c r="BT118" s="1028"/>
      <c r="BU118" s="1028"/>
      <c r="BV118" s="1028" t="s">
        <v>112</v>
      </c>
      <c r="BW118" s="1028"/>
      <c r="BX118" s="1028"/>
      <c r="BY118" s="1028"/>
      <c r="BZ118" s="1028"/>
      <c r="CA118" s="1028" t="s">
        <v>112</v>
      </c>
      <c r="CB118" s="1028"/>
      <c r="CC118" s="1028"/>
      <c r="CD118" s="1028"/>
      <c r="CE118" s="1028"/>
      <c r="CF118" s="944" t="s">
        <v>112</v>
      </c>
      <c r="CG118" s="945"/>
      <c r="CH118" s="945"/>
      <c r="CI118" s="945"/>
      <c r="CJ118" s="945"/>
      <c r="CK118" s="975"/>
      <c r="CL118" s="976"/>
      <c r="CM118" s="946" t="s">
        <v>432</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112</v>
      </c>
      <c r="DH118" s="989"/>
      <c r="DI118" s="989"/>
      <c r="DJ118" s="989"/>
      <c r="DK118" s="990"/>
      <c r="DL118" s="991" t="s">
        <v>112</v>
      </c>
      <c r="DM118" s="989"/>
      <c r="DN118" s="989"/>
      <c r="DO118" s="989"/>
      <c r="DP118" s="990"/>
      <c r="DQ118" s="991" t="s">
        <v>112</v>
      </c>
      <c r="DR118" s="989"/>
      <c r="DS118" s="989"/>
      <c r="DT118" s="989"/>
      <c r="DU118" s="990"/>
      <c r="DV118" s="992" t="s">
        <v>112</v>
      </c>
      <c r="DW118" s="993"/>
      <c r="DX118" s="993"/>
      <c r="DY118" s="993"/>
      <c r="DZ118" s="994"/>
    </row>
    <row r="119" spans="1:130" s="199" customFormat="1" ht="26.25" customHeight="1">
      <c r="A119" s="1088" t="s">
        <v>407</v>
      </c>
      <c r="B119" s="974"/>
      <c r="C119" s="953" t="s">
        <v>408</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112</v>
      </c>
      <c r="AB119" s="922"/>
      <c r="AC119" s="922"/>
      <c r="AD119" s="922"/>
      <c r="AE119" s="923"/>
      <c r="AF119" s="924" t="s">
        <v>112</v>
      </c>
      <c r="AG119" s="922"/>
      <c r="AH119" s="922"/>
      <c r="AI119" s="922"/>
      <c r="AJ119" s="923"/>
      <c r="AK119" s="924" t="s">
        <v>112</v>
      </c>
      <c r="AL119" s="922"/>
      <c r="AM119" s="922"/>
      <c r="AN119" s="922"/>
      <c r="AO119" s="923"/>
      <c r="AP119" s="925" t="s">
        <v>112</v>
      </c>
      <c r="AQ119" s="926"/>
      <c r="AR119" s="926"/>
      <c r="AS119" s="926"/>
      <c r="AT119" s="927"/>
      <c r="AU119" s="932"/>
      <c r="AV119" s="933"/>
      <c r="AW119" s="933"/>
      <c r="AX119" s="933"/>
      <c r="AY119" s="933"/>
      <c r="AZ119" s="230" t="s">
        <v>169</v>
      </c>
      <c r="BA119" s="230"/>
      <c r="BB119" s="230"/>
      <c r="BC119" s="230"/>
      <c r="BD119" s="230"/>
      <c r="BE119" s="230"/>
      <c r="BF119" s="230"/>
      <c r="BG119" s="230"/>
      <c r="BH119" s="230"/>
      <c r="BI119" s="230"/>
      <c r="BJ119" s="230"/>
      <c r="BK119" s="230"/>
      <c r="BL119" s="230"/>
      <c r="BM119" s="230"/>
      <c r="BN119" s="230"/>
      <c r="BO119" s="1005" t="s">
        <v>433</v>
      </c>
      <c r="BP119" s="1036"/>
      <c r="BQ119" s="1027">
        <v>41067715</v>
      </c>
      <c r="BR119" s="1028"/>
      <c r="BS119" s="1028"/>
      <c r="BT119" s="1028"/>
      <c r="BU119" s="1028"/>
      <c r="BV119" s="1028">
        <v>40950359</v>
      </c>
      <c r="BW119" s="1028"/>
      <c r="BX119" s="1028"/>
      <c r="BY119" s="1028"/>
      <c r="BZ119" s="1028"/>
      <c r="CA119" s="1028">
        <v>40452810</v>
      </c>
      <c r="CB119" s="1028"/>
      <c r="CC119" s="1028"/>
      <c r="CD119" s="1028"/>
      <c r="CE119" s="1028"/>
      <c r="CF119" s="1029"/>
      <c r="CG119" s="1030"/>
      <c r="CH119" s="1030"/>
      <c r="CI119" s="1030"/>
      <c r="CJ119" s="1031"/>
      <c r="CK119" s="977"/>
      <c r="CL119" s="978"/>
      <c r="CM119" s="1032" t="s">
        <v>434</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34063</v>
      </c>
      <c r="DH119" s="1014"/>
      <c r="DI119" s="1014"/>
      <c r="DJ119" s="1014"/>
      <c r="DK119" s="1015"/>
      <c r="DL119" s="1013">
        <v>28583</v>
      </c>
      <c r="DM119" s="1014"/>
      <c r="DN119" s="1014"/>
      <c r="DO119" s="1014"/>
      <c r="DP119" s="1015"/>
      <c r="DQ119" s="1013">
        <v>23319</v>
      </c>
      <c r="DR119" s="1014"/>
      <c r="DS119" s="1014"/>
      <c r="DT119" s="1014"/>
      <c r="DU119" s="1015"/>
      <c r="DV119" s="1016">
        <v>0.2</v>
      </c>
      <c r="DW119" s="1017"/>
      <c r="DX119" s="1017"/>
      <c r="DY119" s="1017"/>
      <c r="DZ119" s="1018"/>
    </row>
    <row r="120" spans="1:130" s="199" customFormat="1" ht="26.25" customHeight="1">
      <c r="A120" s="1089"/>
      <c r="B120" s="976"/>
      <c r="C120" s="946" t="s">
        <v>411</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112</v>
      </c>
      <c r="AB120" s="989"/>
      <c r="AC120" s="989"/>
      <c r="AD120" s="989"/>
      <c r="AE120" s="990"/>
      <c r="AF120" s="991" t="s">
        <v>112</v>
      </c>
      <c r="AG120" s="989"/>
      <c r="AH120" s="989"/>
      <c r="AI120" s="989"/>
      <c r="AJ120" s="990"/>
      <c r="AK120" s="991" t="s">
        <v>112</v>
      </c>
      <c r="AL120" s="989"/>
      <c r="AM120" s="989"/>
      <c r="AN120" s="989"/>
      <c r="AO120" s="990"/>
      <c r="AP120" s="992" t="s">
        <v>112</v>
      </c>
      <c r="AQ120" s="993"/>
      <c r="AR120" s="993"/>
      <c r="AS120" s="993"/>
      <c r="AT120" s="994"/>
      <c r="AU120" s="1019" t="s">
        <v>435</v>
      </c>
      <c r="AV120" s="1020"/>
      <c r="AW120" s="1020"/>
      <c r="AX120" s="1020"/>
      <c r="AY120" s="1021"/>
      <c r="AZ120" s="970" t="s">
        <v>436</v>
      </c>
      <c r="BA120" s="919"/>
      <c r="BB120" s="919"/>
      <c r="BC120" s="919"/>
      <c r="BD120" s="919"/>
      <c r="BE120" s="919"/>
      <c r="BF120" s="919"/>
      <c r="BG120" s="919"/>
      <c r="BH120" s="919"/>
      <c r="BI120" s="919"/>
      <c r="BJ120" s="919"/>
      <c r="BK120" s="919"/>
      <c r="BL120" s="919"/>
      <c r="BM120" s="919"/>
      <c r="BN120" s="919"/>
      <c r="BO120" s="919"/>
      <c r="BP120" s="920"/>
      <c r="BQ120" s="956">
        <v>7457022</v>
      </c>
      <c r="BR120" s="957"/>
      <c r="BS120" s="957"/>
      <c r="BT120" s="957"/>
      <c r="BU120" s="957"/>
      <c r="BV120" s="957">
        <v>8478695</v>
      </c>
      <c r="BW120" s="957"/>
      <c r="BX120" s="957"/>
      <c r="BY120" s="957"/>
      <c r="BZ120" s="957"/>
      <c r="CA120" s="957">
        <v>8432762</v>
      </c>
      <c r="CB120" s="957"/>
      <c r="CC120" s="957"/>
      <c r="CD120" s="957"/>
      <c r="CE120" s="957"/>
      <c r="CF120" s="971">
        <v>61.3</v>
      </c>
      <c r="CG120" s="972"/>
      <c r="CH120" s="972"/>
      <c r="CI120" s="972"/>
      <c r="CJ120" s="972"/>
      <c r="CK120" s="1037" t="s">
        <v>437</v>
      </c>
      <c r="CL120" s="1038"/>
      <c r="CM120" s="1038"/>
      <c r="CN120" s="1038"/>
      <c r="CO120" s="1039"/>
      <c r="CP120" s="1045" t="s">
        <v>387</v>
      </c>
      <c r="CQ120" s="1046"/>
      <c r="CR120" s="1046"/>
      <c r="CS120" s="1046"/>
      <c r="CT120" s="1046"/>
      <c r="CU120" s="1046"/>
      <c r="CV120" s="1046"/>
      <c r="CW120" s="1046"/>
      <c r="CX120" s="1046"/>
      <c r="CY120" s="1046"/>
      <c r="CZ120" s="1046"/>
      <c r="DA120" s="1046"/>
      <c r="DB120" s="1046"/>
      <c r="DC120" s="1046"/>
      <c r="DD120" s="1046"/>
      <c r="DE120" s="1046"/>
      <c r="DF120" s="1047"/>
      <c r="DG120" s="956">
        <v>7558108</v>
      </c>
      <c r="DH120" s="957"/>
      <c r="DI120" s="957"/>
      <c r="DJ120" s="957"/>
      <c r="DK120" s="957"/>
      <c r="DL120" s="957">
        <v>7373422</v>
      </c>
      <c r="DM120" s="957"/>
      <c r="DN120" s="957"/>
      <c r="DO120" s="957"/>
      <c r="DP120" s="957"/>
      <c r="DQ120" s="957">
        <v>7159963</v>
      </c>
      <c r="DR120" s="957"/>
      <c r="DS120" s="957"/>
      <c r="DT120" s="957"/>
      <c r="DU120" s="957"/>
      <c r="DV120" s="958">
        <v>52</v>
      </c>
      <c r="DW120" s="958"/>
      <c r="DX120" s="958"/>
      <c r="DY120" s="958"/>
      <c r="DZ120" s="959"/>
    </row>
    <row r="121" spans="1:130" s="199" customFormat="1" ht="26.25" customHeight="1">
      <c r="A121" s="1089"/>
      <c r="B121" s="976"/>
      <c r="C121" s="997" t="s">
        <v>438</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v>197460</v>
      </c>
      <c r="AB121" s="989"/>
      <c r="AC121" s="989"/>
      <c r="AD121" s="989"/>
      <c r="AE121" s="990"/>
      <c r="AF121" s="991">
        <v>112923</v>
      </c>
      <c r="AG121" s="989"/>
      <c r="AH121" s="989"/>
      <c r="AI121" s="989"/>
      <c r="AJ121" s="990"/>
      <c r="AK121" s="991">
        <v>39100</v>
      </c>
      <c r="AL121" s="989"/>
      <c r="AM121" s="989"/>
      <c r="AN121" s="989"/>
      <c r="AO121" s="990"/>
      <c r="AP121" s="992">
        <v>0.3</v>
      </c>
      <c r="AQ121" s="993"/>
      <c r="AR121" s="993"/>
      <c r="AS121" s="993"/>
      <c r="AT121" s="994"/>
      <c r="AU121" s="1022"/>
      <c r="AV121" s="1023"/>
      <c r="AW121" s="1023"/>
      <c r="AX121" s="1023"/>
      <c r="AY121" s="1024"/>
      <c r="AZ121" s="979" t="s">
        <v>439</v>
      </c>
      <c r="BA121" s="980"/>
      <c r="BB121" s="980"/>
      <c r="BC121" s="980"/>
      <c r="BD121" s="980"/>
      <c r="BE121" s="980"/>
      <c r="BF121" s="980"/>
      <c r="BG121" s="980"/>
      <c r="BH121" s="980"/>
      <c r="BI121" s="980"/>
      <c r="BJ121" s="980"/>
      <c r="BK121" s="980"/>
      <c r="BL121" s="980"/>
      <c r="BM121" s="980"/>
      <c r="BN121" s="980"/>
      <c r="BO121" s="980"/>
      <c r="BP121" s="981"/>
      <c r="BQ121" s="949">
        <v>414031</v>
      </c>
      <c r="BR121" s="950"/>
      <c r="BS121" s="950"/>
      <c r="BT121" s="950"/>
      <c r="BU121" s="950"/>
      <c r="BV121" s="950">
        <v>342927</v>
      </c>
      <c r="BW121" s="950"/>
      <c r="BX121" s="950"/>
      <c r="BY121" s="950"/>
      <c r="BZ121" s="950"/>
      <c r="CA121" s="950">
        <v>266581</v>
      </c>
      <c r="CB121" s="950"/>
      <c r="CC121" s="950"/>
      <c r="CD121" s="950"/>
      <c r="CE121" s="950"/>
      <c r="CF121" s="944">
        <v>1.9</v>
      </c>
      <c r="CG121" s="945"/>
      <c r="CH121" s="945"/>
      <c r="CI121" s="945"/>
      <c r="CJ121" s="945"/>
      <c r="CK121" s="1040"/>
      <c r="CL121" s="1041"/>
      <c r="CM121" s="1041"/>
      <c r="CN121" s="1041"/>
      <c r="CO121" s="1042"/>
      <c r="CP121" s="1050" t="s">
        <v>385</v>
      </c>
      <c r="CQ121" s="1051"/>
      <c r="CR121" s="1051"/>
      <c r="CS121" s="1051"/>
      <c r="CT121" s="1051"/>
      <c r="CU121" s="1051"/>
      <c r="CV121" s="1051"/>
      <c r="CW121" s="1051"/>
      <c r="CX121" s="1051"/>
      <c r="CY121" s="1051"/>
      <c r="CZ121" s="1051"/>
      <c r="DA121" s="1051"/>
      <c r="DB121" s="1051"/>
      <c r="DC121" s="1051"/>
      <c r="DD121" s="1051"/>
      <c r="DE121" s="1051"/>
      <c r="DF121" s="1052"/>
      <c r="DG121" s="949">
        <v>1224162</v>
      </c>
      <c r="DH121" s="950"/>
      <c r="DI121" s="950"/>
      <c r="DJ121" s="950"/>
      <c r="DK121" s="950"/>
      <c r="DL121" s="950">
        <v>1142321</v>
      </c>
      <c r="DM121" s="950"/>
      <c r="DN121" s="950"/>
      <c r="DO121" s="950"/>
      <c r="DP121" s="950"/>
      <c r="DQ121" s="950">
        <v>1059053</v>
      </c>
      <c r="DR121" s="950"/>
      <c r="DS121" s="950"/>
      <c r="DT121" s="950"/>
      <c r="DU121" s="950"/>
      <c r="DV121" s="951">
        <v>7.7</v>
      </c>
      <c r="DW121" s="951"/>
      <c r="DX121" s="951"/>
      <c r="DY121" s="951"/>
      <c r="DZ121" s="952"/>
    </row>
    <row r="122" spans="1:130" s="199" customFormat="1" ht="26.25" customHeight="1">
      <c r="A122" s="1089"/>
      <c r="B122" s="976"/>
      <c r="C122" s="946" t="s">
        <v>421</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112</v>
      </c>
      <c r="AB122" s="989"/>
      <c r="AC122" s="989"/>
      <c r="AD122" s="989"/>
      <c r="AE122" s="990"/>
      <c r="AF122" s="991" t="s">
        <v>112</v>
      </c>
      <c r="AG122" s="989"/>
      <c r="AH122" s="989"/>
      <c r="AI122" s="989"/>
      <c r="AJ122" s="990"/>
      <c r="AK122" s="991" t="s">
        <v>112</v>
      </c>
      <c r="AL122" s="989"/>
      <c r="AM122" s="989"/>
      <c r="AN122" s="989"/>
      <c r="AO122" s="990"/>
      <c r="AP122" s="992" t="s">
        <v>112</v>
      </c>
      <c r="AQ122" s="993"/>
      <c r="AR122" s="993"/>
      <c r="AS122" s="993"/>
      <c r="AT122" s="994"/>
      <c r="AU122" s="1022"/>
      <c r="AV122" s="1023"/>
      <c r="AW122" s="1023"/>
      <c r="AX122" s="1023"/>
      <c r="AY122" s="1024"/>
      <c r="AZ122" s="1004" t="s">
        <v>440</v>
      </c>
      <c r="BA122" s="995"/>
      <c r="BB122" s="995"/>
      <c r="BC122" s="995"/>
      <c r="BD122" s="995"/>
      <c r="BE122" s="995"/>
      <c r="BF122" s="995"/>
      <c r="BG122" s="995"/>
      <c r="BH122" s="995"/>
      <c r="BI122" s="995"/>
      <c r="BJ122" s="995"/>
      <c r="BK122" s="995"/>
      <c r="BL122" s="995"/>
      <c r="BM122" s="995"/>
      <c r="BN122" s="995"/>
      <c r="BO122" s="995"/>
      <c r="BP122" s="996"/>
      <c r="BQ122" s="1027">
        <v>25397599</v>
      </c>
      <c r="BR122" s="1028"/>
      <c r="BS122" s="1028"/>
      <c r="BT122" s="1028"/>
      <c r="BU122" s="1028"/>
      <c r="BV122" s="1028">
        <v>25776306</v>
      </c>
      <c r="BW122" s="1028"/>
      <c r="BX122" s="1028"/>
      <c r="BY122" s="1028"/>
      <c r="BZ122" s="1028"/>
      <c r="CA122" s="1028">
        <v>25482570</v>
      </c>
      <c r="CB122" s="1028"/>
      <c r="CC122" s="1028"/>
      <c r="CD122" s="1028"/>
      <c r="CE122" s="1028"/>
      <c r="CF122" s="1048">
        <v>185.2</v>
      </c>
      <c r="CG122" s="1049"/>
      <c r="CH122" s="1049"/>
      <c r="CI122" s="1049"/>
      <c r="CJ122" s="1049"/>
      <c r="CK122" s="1040"/>
      <c r="CL122" s="1041"/>
      <c r="CM122" s="1041"/>
      <c r="CN122" s="1041"/>
      <c r="CO122" s="1042"/>
      <c r="CP122" s="1050" t="s">
        <v>383</v>
      </c>
      <c r="CQ122" s="1051"/>
      <c r="CR122" s="1051"/>
      <c r="CS122" s="1051"/>
      <c r="CT122" s="1051"/>
      <c r="CU122" s="1051"/>
      <c r="CV122" s="1051"/>
      <c r="CW122" s="1051"/>
      <c r="CX122" s="1051"/>
      <c r="CY122" s="1051"/>
      <c r="CZ122" s="1051"/>
      <c r="DA122" s="1051"/>
      <c r="DB122" s="1051"/>
      <c r="DC122" s="1051"/>
      <c r="DD122" s="1051"/>
      <c r="DE122" s="1051"/>
      <c r="DF122" s="1052"/>
      <c r="DG122" s="949">
        <v>860624</v>
      </c>
      <c r="DH122" s="950"/>
      <c r="DI122" s="950"/>
      <c r="DJ122" s="950"/>
      <c r="DK122" s="950"/>
      <c r="DL122" s="950">
        <v>775589</v>
      </c>
      <c r="DM122" s="950"/>
      <c r="DN122" s="950"/>
      <c r="DO122" s="950"/>
      <c r="DP122" s="950"/>
      <c r="DQ122" s="950">
        <v>781751</v>
      </c>
      <c r="DR122" s="950"/>
      <c r="DS122" s="950"/>
      <c r="DT122" s="950"/>
      <c r="DU122" s="950"/>
      <c r="DV122" s="951">
        <v>5.7</v>
      </c>
      <c r="DW122" s="951"/>
      <c r="DX122" s="951"/>
      <c r="DY122" s="951"/>
      <c r="DZ122" s="952"/>
    </row>
    <row r="123" spans="1:130" s="199" customFormat="1" ht="26.25" customHeight="1">
      <c r="A123" s="1089"/>
      <c r="B123" s="976"/>
      <c r="C123" s="946" t="s">
        <v>427</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47564</v>
      </c>
      <c r="AB123" s="989"/>
      <c r="AC123" s="989"/>
      <c r="AD123" s="989"/>
      <c r="AE123" s="990"/>
      <c r="AF123" s="991">
        <v>46568</v>
      </c>
      <c r="AG123" s="989"/>
      <c r="AH123" s="989"/>
      <c r="AI123" s="989"/>
      <c r="AJ123" s="990"/>
      <c r="AK123" s="991">
        <v>45572</v>
      </c>
      <c r="AL123" s="989"/>
      <c r="AM123" s="989"/>
      <c r="AN123" s="989"/>
      <c r="AO123" s="990"/>
      <c r="AP123" s="992">
        <v>0.3</v>
      </c>
      <c r="AQ123" s="993"/>
      <c r="AR123" s="993"/>
      <c r="AS123" s="993"/>
      <c r="AT123" s="994"/>
      <c r="AU123" s="1025"/>
      <c r="AV123" s="1026"/>
      <c r="AW123" s="1026"/>
      <c r="AX123" s="1026"/>
      <c r="AY123" s="1026"/>
      <c r="AZ123" s="230" t="s">
        <v>169</v>
      </c>
      <c r="BA123" s="230"/>
      <c r="BB123" s="230"/>
      <c r="BC123" s="230"/>
      <c r="BD123" s="230"/>
      <c r="BE123" s="230"/>
      <c r="BF123" s="230"/>
      <c r="BG123" s="230"/>
      <c r="BH123" s="230"/>
      <c r="BI123" s="230"/>
      <c r="BJ123" s="230"/>
      <c r="BK123" s="230"/>
      <c r="BL123" s="230"/>
      <c r="BM123" s="230"/>
      <c r="BN123" s="230"/>
      <c r="BO123" s="1005" t="s">
        <v>441</v>
      </c>
      <c r="BP123" s="1036"/>
      <c r="BQ123" s="1095">
        <v>33268652</v>
      </c>
      <c r="BR123" s="1096"/>
      <c r="BS123" s="1096"/>
      <c r="BT123" s="1096"/>
      <c r="BU123" s="1096"/>
      <c r="BV123" s="1096">
        <v>34597928</v>
      </c>
      <c r="BW123" s="1096"/>
      <c r="BX123" s="1096"/>
      <c r="BY123" s="1096"/>
      <c r="BZ123" s="1096"/>
      <c r="CA123" s="1096">
        <v>34181913</v>
      </c>
      <c r="CB123" s="1096"/>
      <c r="CC123" s="1096"/>
      <c r="CD123" s="1096"/>
      <c r="CE123" s="1096"/>
      <c r="CF123" s="1029"/>
      <c r="CG123" s="1030"/>
      <c r="CH123" s="1030"/>
      <c r="CI123" s="1030"/>
      <c r="CJ123" s="1031"/>
      <c r="CK123" s="1040"/>
      <c r="CL123" s="1041"/>
      <c r="CM123" s="1041"/>
      <c r="CN123" s="1041"/>
      <c r="CO123" s="1042"/>
      <c r="CP123" s="1050" t="s">
        <v>381</v>
      </c>
      <c r="CQ123" s="1051"/>
      <c r="CR123" s="1051"/>
      <c r="CS123" s="1051"/>
      <c r="CT123" s="1051"/>
      <c r="CU123" s="1051"/>
      <c r="CV123" s="1051"/>
      <c r="CW123" s="1051"/>
      <c r="CX123" s="1051"/>
      <c r="CY123" s="1051"/>
      <c r="CZ123" s="1051"/>
      <c r="DA123" s="1051"/>
      <c r="DB123" s="1051"/>
      <c r="DC123" s="1051"/>
      <c r="DD123" s="1051"/>
      <c r="DE123" s="1051"/>
      <c r="DF123" s="1052"/>
      <c r="DG123" s="988" t="s">
        <v>112</v>
      </c>
      <c r="DH123" s="989"/>
      <c r="DI123" s="989"/>
      <c r="DJ123" s="989"/>
      <c r="DK123" s="990"/>
      <c r="DL123" s="991" t="s">
        <v>112</v>
      </c>
      <c r="DM123" s="989"/>
      <c r="DN123" s="989"/>
      <c r="DO123" s="989"/>
      <c r="DP123" s="990"/>
      <c r="DQ123" s="991" t="s">
        <v>112</v>
      </c>
      <c r="DR123" s="989"/>
      <c r="DS123" s="989"/>
      <c r="DT123" s="989"/>
      <c r="DU123" s="990"/>
      <c r="DV123" s="992" t="s">
        <v>112</v>
      </c>
      <c r="DW123" s="993"/>
      <c r="DX123" s="993"/>
      <c r="DY123" s="993"/>
      <c r="DZ123" s="994"/>
    </row>
    <row r="124" spans="1:130" s="199" customFormat="1" ht="26.25" customHeight="1" thickBot="1">
      <c r="A124" s="1089"/>
      <c r="B124" s="976"/>
      <c r="C124" s="946" t="s">
        <v>430</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112</v>
      </c>
      <c r="AB124" s="989"/>
      <c r="AC124" s="989"/>
      <c r="AD124" s="989"/>
      <c r="AE124" s="990"/>
      <c r="AF124" s="991" t="s">
        <v>112</v>
      </c>
      <c r="AG124" s="989"/>
      <c r="AH124" s="989"/>
      <c r="AI124" s="989"/>
      <c r="AJ124" s="990"/>
      <c r="AK124" s="991" t="s">
        <v>112</v>
      </c>
      <c r="AL124" s="989"/>
      <c r="AM124" s="989"/>
      <c r="AN124" s="989"/>
      <c r="AO124" s="990"/>
      <c r="AP124" s="992" t="s">
        <v>112</v>
      </c>
      <c r="AQ124" s="993"/>
      <c r="AR124" s="993"/>
      <c r="AS124" s="993"/>
      <c r="AT124" s="994"/>
      <c r="AU124" s="1091" t="s">
        <v>442</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56.2</v>
      </c>
      <c r="BR124" s="1058"/>
      <c r="BS124" s="1058"/>
      <c r="BT124" s="1058"/>
      <c r="BU124" s="1058"/>
      <c r="BV124" s="1058">
        <v>45.2</v>
      </c>
      <c r="BW124" s="1058"/>
      <c r="BX124" s="1058"/>
      <c r="BY124" s="1058"/>
      <c r="BZ124" s="1058"/>
      <c r="CA124" s="1058">
        <v>45.5</v>
      </c>
      <c r="CB124" s="1058"/>
      <c r="CC124" s="1058"/>
      <c r="CD124" s="1058"/>
      <c r="CE124" s="1058"/>
      <c r="CF124" s="1059"/>
      <c r="CG124" s="1060"/>
      <c r="CH124" s="1060"/>
      <c r="CI124" s="1060"/>
      <c r="CJ124" s="1061"/>
      <c r="CK124" s="1043"/>
      <c r="CL124" s="1043"/>
      <c r="CM124" s="1043"/>
      <c r="CN124" s="1043"/>
      <c r="CO124" s="1044"/>
      <c r="CP124" s="1050" t="s">
        <v>443</v>
      </c>
      <c r="CQ124" s="1051"/>
      <c r="CR124" s="1051"/>
      <c r="CS124" s="1051"/>
      <c r="CT124" s="1051"/>
      <c r="CU124" s="1051"/>
      <c r="CV124" s="1051"/>
      <c r="CW124" s="1051"/>
      <c r="CX124" s="1051"/>
      <c r="CY124" s="1051"/>
      <c r="CZ124" s="1051"/>
      <c r="DA124" s="1051"/>
      <c r="DB124" s="1051"/>
      <c r="DC124" s="1051"/>
      <c r="DD124" s="1051"/>
      <c r="DE124" s="1051"/>
      <c r="DF124" s="1052"/>
      <c r="DG124" s="1035" t="s">
        <v>112</v>
      </c>
      <c r="DH124" s="1014"/>
      <c r="DI124" s="1014"/>
      <c r="DJ124" s="1014"/>
      <c r="DK124" s="1015"/>
      <c r="DL124" s="1013" t="s">
        <v>112</v>
      </c>
      <c r="DM124" s="1014"/>
      <c r="DN124" s="1014"/>
      <c r="DO124" s="1014"/>
      <c r="DP124" s="1015"/>
      <c r="DQ124" s="1013" t="s">
        <v>112</v>
      </c>
      <c r="DR124" s="1014"/>
      <c r="DS124" s="1014"/>
      <c r="DT124" s="1014"/>
      <c r="DU124" s="1015"/>
      <c r="DV124" s="1016" t="s">
        <v>112</v>
      </c>
      <c r="DW124" s="1017"/>
      <c r="DX124" s="1017"/>
      <c r="DY124" s="1017"/>
      <c r="DZ124" s="1018"/>
    </row>
    <row r="125" spans="1:130" s="199" customFormat="1" ht="26.25" customHeight="1">
      <c r="A125" s="1089"/>
      <c r="B125" s="976"/>
      <c r="C125" s="946" t="s">
        <v>432</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112</v>
      </c>
      <c r="AB125" s="989"/>
      <c r="AC125" s="989"/>
      <c r="AD125" s="989"/>
      <c r="AE125" s="990"/>
      <c r="AF125" s="991" t="s">
        <v>112</v>
      </c>
      <c r="AG125" s="989"/>
      <c r="AH125" s="989"/>
      <c r="AI125" s="989"/>
      <c r="AJ125" s="990"/>
      <c r="AK125" s="991" t="s">
        <v>112</v>
      </c>
      <c r="AL125" s="989"/>
      <c r="AM125" s="989"/>
      <c r="AN125" s="989"/>
      <c r="AO125" s="990"/>
      <c r="AP125" s="992" t="s">
        <v>112</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444</v>
      </c>
      <c r="CL125" s="1038"/>
      <c r="CM125" s="1038"/>
      <c r="CN125" s="1038"/>
      <c r="CO125" s="1039"/>
      <c r="CP125" s="970" t="s">
        <v>445</v>
      </c>
      <c r="CQ125" s="919"/>
      <c r="CR125" s="919"/>
      <c r="CS125" s="919"/>
      <c r="CT125" s="919"/>
      <c r="CU125" s="919"/>
      <c r="CV125" s="919"/>
      <c r="CW125" s="919"/>
      <c r="CX125" s="919"/>
      <c r="CY125" s="919"/>
      <c r="CZ125" s="919"/>
      <c r="DA125" s="919"/>
      <c r="DB125" s="919"/>
      <c r="DC125" s="919"/>
      <c r="DD125" s="919"/>
      <c r="DE125" s="919"/>
      <c r="DF125" s="920"/>
      <c r="DG125" s="956" t="s">
        <v>112</v>
      </c>
      <c r="DH125" s="957"/>
      <c r="DI125" s="957"/>
      <c r="DJ125" s="957"/>
      <c r="DK125" s="957"/>
      <c r="DL125" s="957" t="s">
        <v>112</v>
      </c>
      <c r="DM125" s="957"/>
      <c r="DN125" s="957"/>
      <c r="DO125" s="957"/>
      <c r="DP125" s="957"/>
      <c r="DQ125" s="957" t="s">
        <v>112</v>
      </c>
      <c r="DR125" s="957"/>
      <c r="DS125" s="957"/>
      <c r="DT125" s="957"/>
      <c r="DU125" s="957"/>
      <c r="DV125" s="958" t="s">
        <v>112</v>
      </c>
      <c r="DW125" s="958"/>
      <c r="DX125" s="958"/>
      <c r="DY125" s="958"/>
      <c r="DZ125" s="959"/>
    </row>
    <row r="126" spans="1:130" s="199" customFormat="1" ht="26.25" customHeight="1" thickBot="1">
      <c r="A126" s="1089"/>
      <c r="B126" s="976"/>
      <c r="C126" s="946" t="s">
        <v>434</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23433</v>
      </c>
      <c r="AB126" s="989"/>
      <c r="AC126" s="989"/>
      <c r="AD126" s="989"/>
      <c r="AE126" s="990"/>
      <c r="AF126" s="991">
        <v>21917</v>
      </c>
      <c r="AG126" s="989"/>
      <c r="AH126" s="989"/>
      <c r="AI126" s="989"/>
      <c r="AJ126" s="990"/>
      <c r="AK126" s="991">
        <v>21598</v>
      </c>
      <c r="AL126" s="989"/>
      <c r="AM126" s="989"/>
      <c r="AN126" s="989"/>
      <c r="AO126" s="990"/>
      <c r="AP126" s="992">
        <v>0.2</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446</v>
      </c>
      <c r="CQ126" s="980"/>
      <c r="CR126" s="980"/>
      <c r="CS126" s="980"/>
      <c r="CT126" s="980"/>
      <c r="CU126" s="980"/>
      <c r="CV126" s="980"/>
      <c r="CW126" s="980"/>
      <c r="CX126" s="980"/>
      <c r="CY126" s="980"/>
      <c r="CZ126" s="980"/>
      <c r="DA126" s="980"/>
      <c r="DB126" s="980"/>
      <c r="DC126" s="980"/>
      <c r="DD126" s="980"/>
      <c r="DE126" s="980"/>
      <c r="DF126" s="981"/>
      <c r="DG126" s="949" t="s">
        <v>112</v>
      </c>
      <c r="DH126" s="950"/>
      <c r="DI126" s="950"/>
      <c r="DJ126" s="950"/>
      <c r="DK126" s="950"/>
      <c r="DL126" s="950" t="s">
        <v>112</v>
      </c>
      <c r="DM126" s="950"/>
      <c r="DN126" s="950"/>
      <c r="DO126" s="950"/>
      <c r="DP126" s="950"/>
      <c r="DQ126" s="950" t="s">
        <v>112</v>
      </c>
      <c r="DR126" s="950"/>
      <c r="DS126" s="950"/>
      <c r="DT126" s="950"/>
      <c r="DU126" s="950"/>
      <c r="DV126" s="951" t="s">
        <v>112</v>
      </c>
      <c r="DW126" s="951"/>
      <c r="DX126" s="951"/>
      <c r="DY126" s="951"/>
      <c r="DZ126" s="952"/>
    </row>
    <row r="127" spans="1:130" s="199" customFormat="1" ht="26.25" customHeight="1">
      <c r="A127" s="1090"/>
      <c r="B127" s="978"/>
      <c r="C127" s="1032" t="s">
        <v>447</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112</v>
      </c>
      <c r="AB127" s="989"/>
      <c r="AC127" s="989"/>
      <c r="AD127" s="989"/>
      <c r="AE127" s="990"/>
      <c r="AF127" s="991" t="s">
        <v>112</v>
      </c>
      <c r="AG127" s="989"/>
      <c r="AH127" s="989"/>
      <c r="AI127" s="989"/>
      <c r="AJ127" s="990"/>
      <c r="AK127" s="991" t="s">
        <v>112</v>
      </c>
      <c r="AL127" s="989"/>
      <c r="AM127" s="989"/>
      <c r="AN127" s="989"/>
      <c r="AO127" s="990"/>
      <c r="AP127" s="992" t="s">
        <v>112</v>
      </c>
      <c r="AQ127" s="993"/>
      <c r="AR127" s="993"/>
      <c r="AS127" s="993"/>
      <c r="AT127" s="994"/>
      <c r="AU127" s="235"/>
      <c r="AV127" s="235"/>
      <c r="AW127" s="235"/>
      <c r="AX127" s="1062" t="s">
        <v>448</v>
      </c>
      <c r="AY127" s="1063"/>
      <c r="AZ127" s="1063"/>
      <c r="BA127" s="1063"/>
      <c r="BB127" s="1063"/>
      <c r="BC127" s="1063"/>
      <c r="BD127" s="1063"/>
      <c r="BE127" s="1064"/>
      <c r="BF127" s="1065" t="s">
        <v>449</v>
      </c>
      <c r="BG127" s="1063"/>
      <c r="BH127" s="1063"/>
      <c r="BI127" s="1063"/>
      <c r="BJ127" s="1063"/>
      <c r="BK127" s="1063"/>
      <c r="BL127" s="1064"/>
      <c r="BM127" s="1065" t="s">
        <v>450</v>
      </c>
      <c r="BN127" s="1063"/>
      <c r="BO127" s="1063"/>
      <c r="BP127" s="1063"/>
      <c r="BQ127" s="1063"/>
      <c r="BR127" s="1063"/>
      <c r="BS127" s="1064"/>
      <c r="BT127" s="1065" t="s">
        <v>451</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452</v>
      </c>
      <c r="CQ127" s="980"/>
      <c r="CR127" s="980"/>
      <c r="CS127" s="980"/>
      <c r="CT127" s="980"/>
      <c r="CU127" s="980"/>
      <c r="CV127" s="980"/>
      <c r="CW127" s="980"/>
      <c r="CX127" s="980"/>
      <c r="CY127" s="980"/>
      <c r="CZ127" s="980"/>
      <c r="DA127" s="980"/>
      <c r="DB127" s="980"/>
      <c r="DC127" s="980"/>
      <c r="DD127" s="980"/>
      <c r="DE127" s="980"/>
      <c r="DF127" s="981"/>
      <c r="DG127" s="949" t="s">
        <v>112</v>
      </c>
      <c r="DH127" s="950"/>
      <c r="DI127" s="950"/>
      <c r="DJ127" s="950"/>
      <c r="DK127" s="950"/>
      <c r="DL127" s="950" t="s">
        <v>112</v>
      </c>
      <c r="DM127" s="950"/>
      <c r="DN127" s="950"/>
      <c r="DO127" s="950"/>
      <c r="DP127" s="950"/>
      <c r="DQ127" s="950" t="s">
        <v>112</v>
      </c>
      <c r="DR127" s="950"/>
      <c r="DS127" s="950"/>
      <c r="DT127" s="950"/>
      <c r="DU127" s="950"/>
      <c r="DV127" s="951" t="s">
        <v>112</v>
      </c>
      <c r="DW127" s="951"/>
      <c r="DX127" s="951"/>
      <c r="DY127" s="951"/>
      <c r="DZ127" s="952"/>
    </row>
    <row r="128" spans="1:130" s="199" customFormat="1" ht="26.25" customHeight="1" thickBot="1">
      <c r="A128" s="1073" t="s">
        <v>453</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454</v>
      </c>
      <c r="X128" s="1075"/>
      <c r="Y128" s="1075"/>
      <c r="Z128" s="1076"/>
      <c r="AA128" s="1077">
        <v>85642</v>
      </c>
      <c r="AB128" s="1078"/>
      <c r="AC128" s="1078"/>
      <c r="AD128" s="1078"/>
      <c r="AE128" s="1079"/>
      <c r="AF128" s="1080">
        <v>82465</v>
      </c>
      <c r="AG128" s="1078"/>
      <c r="AH128" s="1078"/>
      <c r="AI128" s="1078"/>
      <c r="AJ128" s="1079"/>
      <c r="AK128" s="1080">
        <v>76963</v>
      </c>
      <c r="AL128" s="1078"/>
      <c r="AM128" s="1078"/>
      <c r="AN128" s="1078"/>
      <c r="AO128" s="1079"/>
      <c r="AP128" s="1081"/>
      <c r="AQ128" s="1082"/>
      <c r="AR128" s="1082"/>
      <c r="AS128" s="1082"/>
      <c r="AT128" s="1083"/>
      <c r="AU128" s="235"/>
      <c r="AV128" s="235"/>
      <c r="AW128" s="235"/>
      <c r="AX128" s="918" t="s">
        <v>455</v>
      </c>
      <c r="AY128" s="919"/>
      <c r="AZ128" s="919"/>
      <c r="BA128" s="919"/>
      <c r="BB128" s="919"/>
      <c r="BC128" s="919"/>
      <c r="BD128" s="919"/>
      <c r="BE128" s="920"/>
      <c r="BF128" s="1084" t="s">
        <v>112</v>
      </c>
      <c r="BG128" s="1085"/>
      <c r="BH128" s="1085"/>
      <c r="BI128" s="1085"/>
      <c r="BJ128" s="1085"/>
      <c r="BK128" s="1085"/>
      <c r="BL128" s="1086"/>
      <c r="BM128" s="1084">
        <v>12.71</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456</v>
      </c>
      <c r="CQ128" s="1067"/>
      <c r="CR128" s="1067"/>
      <c r="CS128" s="1067"/>
      <c r="CT128" s="1067"/>
      <c r="CU128" s="1067"/>
      <c r="CV128" s="1067"/>
      <c r="CW128" s="1067"/>
      <c r="CX128" s="1067"/>
      <c r="CY128" s="1067"/>
      <c r="CZ128" s="1067"/>
      <c r="DA128" s="1067"/>
      <c r="DB128" s="1067"/>
      <c r="DC128" s="1067"/>
      <c r="DD128" s="1067"/>
      <c r="DE128" s="1067"/>
      <c r="DF128" s="1068"/>
      <c r="DG128" s="1069">
        <v>40383</v>
      </c>
      <c r="DH128" s="1070"/>
      <c r="DI128" s="1070"/>
      <c r="DJ128" s="1070"/>
      <c r="DK128" s="1070"/>
      <c r="DL128" s="1070">
        <v>25104</v>
      </c>
      <c r="DM128" s="1070"/>
      <c r="DN128" s="1070"/>
      <c r="DO128" s="1070"/>
      <c r="DP128" s="1070"/>
      <c r="DQ128" s="1070">
        <v>9679</v>
      </c>
      <c r="DR128" s="1070"/>
      <c r="DS128" s="1070"/>
      <c r="DT128" s="1070"/>
      <c r="DU128" s="1070"/>
      <c r="DV128" s="1071">
        <v>0.1</v>
      </c>
      <c r="DW128" s="1071"/>
      <c r="DX128" s="1071"/>
      <c r="DY128" s="1071"/>
      <c r="DZ128" s="1072"/>
    </row>
    <row r="129" spans="1:131" s="199" customFormat="1" ht="26.25" customHeight="1">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457</v>
      </c>
      <c r="X129" s="1104"/>
      <c r="Y129" s="1104"/>
      <c r="Z129" s="1105"/>
      <c r="AA129" s="988">
        <v>16161758</v>
      </c>
      <c r="AB129" s="989"/>
      <c r="AC129" s="989"/>
      <c r="AD129" s="989"/>
      <c r="AE129" s="990"/>
      <c r="AF129" s="991">
        <v>16258864</v>
      </c>
      <c r="AG129" s="989"/>
      <c r="AH129" s="989"/>
      <c r="AI129" s="989"/>
      <c r="AJ129" s="990"/>
      <c r="AK129" s="991">
        <v>15981706</v>
      </c>
      <c r="AL129" s="989"/>
      <c r="AM129" s="989"/>
      <c r="AN129" s="989"/>
      <c r="AO129" s="990"/>
      <c r="AP129" s="1106"/>
      <c r="AQ129" s="1107"/>
      <c r="AR129" s="1107"/>
      <c r="AS129" s="1107"/>
      <c r="AT129" s="1108"/>
      <c r="AU129" s="237"/>
      <c r="AV129" s="237"/>
      <c r="AW129" s="237"/>
      <c r="AX129" s="1097" t="s">
        <v>458</v>
      </c>
      <c r="AY129" s="980"/>
      <c r="AZ129" s="980"/>
      <c r="BA129" s="980"/>
      <c r="BB129" s="980"/>
      <c r="BC129" s="980"/>
      <c r="BD129" s="980"/>
      <c r="BE129" s="981"/>
      <c r="BF129" s="1098" t="s">
        <v>112</v>
      </c>
      <c r="BG129" s="1099"/>
      <c r="BH129" s="1099"/>
      <c r="BI129" s="1099"/>
      <c r="BJ129" s="1099"/>
      <c r="BK129" s="1099"/>
      <c r="BL129" s="1100"/>
      <c r="BM129" s="1098">
        <v>17.71</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459</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460</v>
      </c>
      <c r="X130" s="1104"/>
      <c r="Y130" s="1104"/>
      <c r="Z130" s="1105"/>
      <c r="AA130" s="988">
        <v>2291447</v>
      </c>
      <c r="AB130" s="989"/>
      <c r="AC130" s="989"/>
      <c r="AD130" s="989"/>
      <c r="AE130" s="990"/>
      <c r="AF130" s="991">
        <v>2209558</v>
      </c>
      <c r="AG130" s="989"/>
      <c r="AH130" s="989"/>
      <c r="AI130" s="989"/>
      <c r="AJ130" s="990"/>
      <c r="AK130" s="991">
        <v>2218526</v>
      </c>
      <c r="AL130" s="989"/>
      <c r="AM130" s="989"/>
      <c r="AN130" s="989"/>
      <c r="AO130" s="990"/>
      <c r="AP130" s="1106"/>
      <c r="AQ130" s="1107"/>
      <c r="AR130" s="1107"/>
      <c r="AS130" s="1107"/>
      <c r="AT130" s="1108"/>
      <c r="AU130" s="237"/>
      <c r="AV130" s="237"/>
      <c r="AW130" s="237"/>
      <c r="AX130" s="1097" t="s">
        <v>461</v>
      </c>
      <c r="AY130" s="980"/>
      <c r="AZ130" s="980"/>
      <c r="BA130" s="980"/>
      <c r="BB130" s="980"/>
      <c r="BC130" s="980"/>
      <c r="BD130" s="980"/>
      <c r="BE130" s="981"/>
      <c r="BF130" s="1134">
        <v>8.9</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462</v>
      </c>
      <c r="X131" s="1142"/>
      <c r="Y131" s="1142"/>
      <c r="Z131" s="1143"/>
      <c r="AA131" s="1035">
        <v>13870311</v>
      </c>
      <c r="AB131" s="1014"/>
      <c r="AC131" s="1014"/>
      <c r="AD131" s="1014"/>
      <c r="AE131" s="1015"/>
      <c r="AF131" s="1013">
        <v>14049306</v>
      </c>
      <c r="AG131" s="1014"/>
      <c r="AH131" s="1014"/>
      <c r="AI131" s="1014"/>
      <c r="AJ131" s="1015"/>
      <c r="AK131" s="1013">
        <v>13763180</v>
      </c>
      <c r="AL131" s="1014"/>
      <c r="AM131" s="1014"/>
      <c r="AN131" s="1014"/>
      <c r="AO131" s="1015"/>
      <c r="AP131" s="1144"/>
      <c r="AQ131" s="1145"/>
      <c r="AR131" s="1145"/>
      <c r="AS131" s="1145"/>
      <c r="AT131" s="1146"/>
      <c r="AU131" s="237"/>
      <c r="AV131" s="237"/>
      <c r="AW131" s="237"/>
      <c r="AX131" s="1116" t="s">
        <v>463</v>
      </c>
      <c r="AY131" s="1067"/>
      <c r="AZ131" s="1067"/>
      <c r="BA131" s="1067"/>
      <c r="BB131" s="1067"/>
      <c r="BC131" s="1067"/>
      <c r="BD131" s="1067"/>
      <c r="BE131" s="1068"/>
      <c r="BF131" s="1117">
        <v>45.5</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464</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465</v>
      </c>
      <c r="W132" s="1127"/>
      <c r="X132" s="1127"/>
      <c r="Y132" s="1127"/>
      <c r="Z132" s="1128"/>
      <c r="AA132" s="1129">
        <v>9.9761353580000005</v>
      </c>
      <c r="AB132" s="1130"/>
      <c r="AC132" s="1130"/>
      <c r="AD132" s="1130"/>
      <c r="AE132" s="1131"/>
      <c r="AF132" s="1132">
        <v>8.8527148600000007</v>
      </c>
      <c r="AG132" s="1130"/>
      <c r="AH132" s="1130"/>
      <c r="AI132" s="1130"/>
      <c r="AJ132" s="1131"/>
      <c r="AK132" s="1132">
        <v>8.1485152119999995</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466</v>
      </c>
      <c r="W133" s="1110"/>
      <c r="X133" s="1110"/>
      <c r="Y133" s="1110"/>
      <c r="Z133" s="1111"/>
      <c r="AA133" s="1112">
        <v>12.9</v>
      </c>
      <c r="AB133" s="1113"/>
      <c r="AC133" s="1113"/>
      <c r="AD133" s="1113"/>
      <c r="AE133" s="1114"/>
      <c r="AF133" s="1112">
        <v>11.5</v>
      </c>
      <c r="AG133" s="1113"/>
      <c r="AH133" s="1113"/>
      <c r="AI133" s="1113"/>
      <c r="AJ133" s="1114"/>
      <c r="AK133" s="1112">
        <v>8.9</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467</v>
      </c>
      <c r="B5" s="248"/>
      <c r="C5" s="248"/>
      <c r="D5" s="248"/>
      <c r="E5" s="248"/>
      <c r="F5" s="248"/>
      <c r="G5" s="248"/>
      <c r="H5" s="248"/>
      <c r="I5" s="248"/>
      <c r="J5" s="248"/>
      <c r="K5" s="248"/>
      <c r="L5" s="248"/>
      <c r="M5" s="248"/>
      <c r="N5" s="248"/>
      <c r="O5" s="249"/>
    </row>
    <row r="6" spans="1:16">
      <c r="A6" s="250"/>
      <c r="B6" s="246"/>
      <c r="C6" s="246"/>
      <c r="D6" s="246"/>
      <c r="E6" s="246"/>
      <c r="F6" s="246"/>
      <c r="G6" s="251" t="s">
        <v>468</v>
      </c>
      <c r="H6" s="251"/>
      <c r="I6" s="251"/>
      <c r="J6" s="251"/>
      <c r="K6" s="246"/>
      <c r="L6" s="246"/>
      <c r="M6" s="246"/>
      <c r="N6" s="246"/>
    </row>
    <row r="7" spans="1:16">
      <c r="A7" s="250"/>
      <c r="B7" s="246"/>
      <c r="C7" s="246"/>
      <c r="D7" s="246"/>
      <c r="E7" s="246"/>
      <c r="F7" s="246"/>
      <c r="G7" s="253"/>
      <c r="H7" s="254"/>
      <c r="I7" s="254"/>
      <c r="J7" s="255"/>
      <c r="K7" s="1150" t="s">
        <v>469</v>
      </c>
      <c r="L7" s="256"/>
      <c r="M7" s="257" t="s">
        <v>470</v>
      </c>
      <c r="N7" s="258"/>
    </row>
    <row r="8" spans="1:16">
      <c r="A8" s="250"/>
      <c r="B8" s="246"/>
      <c r="C8" s="246"/>
      <c r="D8" s="246"/>
      <c r="E8" s="246"/>
      <c r="F8" s="246"/>
      <c r="G8" s="259"/>
      <c r="H8" s="260"/>
      <c r="I8" s="260"/>
      <c r="J8" s="261"/>
      <c r="K8" s="1151"/>
      <c r="L8" s="262" t="s">
        <v>471</v>
      </c>
      <c r="M8" s="263" t="s">
        <v>472</v>
      </c>
      <c r="N8" s="264" t="s">
        <v>473</v>
      </c>
    </row>
    <row r="9" spans="1:16">
      <c r="A9" s="250"/>
      <c r="B9" s="246"/>
      <c r="C9" s="246"/>
      <c r="D9" s="246"/>
      <c r="E9" s="246"/>
      <c r="F9" s="246"/>
      <c r="G9" s="1152" t="s">
        <v>474</v>
      </c>
      <c r="H9" s="1153"/>
      <c r="I9" s="1153"/>
      <c r="J9" s="1154"/>
      <c r="K9" s="265">
        <v>4627951</v>
      </c>
      <c r="L9" s="266">
        <v>93422</v>
      </c>
      <c r="M9" s="267">
        <v>88814</v>
      </c>
      <c r="N9" s="268">
        <v>5.2</v>
      </c>
    </row>
    <row r="10" spans="1:16">
      <c r="A10" s="250"/>
      <c r="B10" s="246"/>
      <c r="C10" s="246"/>
      <c r="D10" s="246"/>
      <c r="E10" s="246"/>
      <c r="F10" s="246"/>
      <c r="G10" s="1152" t="s">
        <v>475</v>
      </c>
      <c r="H10" s="1153"/>
      <c r="I10" s="1153"/>
      <c r="J10" s="1154"/>
      <c r="K10" s="269">
        <v>460760</v>
      </c>
      <c r="L10" s="270">
        <v>9301</v>
      </c>
      <c r="M10" s="271">
        <v>7348</v>
      </c>
      <c r="N10" s="272">
        <v>26.6</v>
      </c>
    </row>
    <row r="11" spans="1:16" ht="13.5" customHeight="1">
      <c r="A11" s="250"/>
      <c r="B11" s="246"/>
      <c r="C11" s="246"/>
      <c r="D11" s="246"/>
      <c r="E11" s="246"/>
      <c r="F11" s="246"/>
      <c r="G11" s="1152" t="s">
        <v>476</v>
      </c>
      <c r="H11" s="1153"/>
      <c r="I11" s="1153"/>
      <c r="J11" s="1154"/>
      <c r="K11" s="269">
        <v>556636</v>
      </c>
      <c r="L11" s="270">
        <v>11237</v>
      </c>
      <c r="M11" s="271">
        <v>9064</v>
      </c>
      <c r="N11" s="272">
        <v>24</v>
      </c>
    </row>
    <row r="12" spans="1:16" ht="13.5" customHeight="1">
      <c r="A12" s="250"/>
      <c r="B12" s="246"/>
      <c r="C12" s="246"/>
      <c r="D12" s="246"/>
      <c r="E12" s="246"/>
      <c r="F12" s="246"/>
      <c r="G12" s="1152" t="s">
        <v>477</v>
      </c>
      <c r="H12" s="1153"/>
      <c r="I12" s="1153"/>
      <c r="J12" s="1154"/>
      <c r="K12" s="269">
        <v>466</v>
      </c>
      <c r="L12" s="270">
        <v>9</v>
      </c>
      <c r="M12" s="271">
        <v>917</v>
      </c>
      <c r="N12" s="272">
        <v>-99</v>
      </c>
    </row>
    <row r="13" spans="1:16" ht="13.5" customHeight="1">
      <c r="A13" s="250"/>
      <c r="B13" s="246"/>
      <c r="C13" s="246"/>
      <c r="D13" s="246"/>
      <c r="E13" s="246"/>
      <c r="F13" s="246"/>
      <c r="G13" s="1152" t="s">
        <v>478</v>
      </c>
      <c r="H13" s="1153"/>
      <c r="I13" s="1153"/>
      <c r="J13" s="1154"/>
      <c r="K13" s="269" t="s">
        <v>479</v>
      </c>
      <c r="L13" s="270" t="s">
        <v>479</v>
      </c>
      <c r="M13" s="271">
        <v>11</v>
      </c>
      <c r="N13" s="272" t="s">
        <v>479</v>
      </c>
    </row>
    <row r="14" spans="1:16" ht="13.5" customHeight="1">
      <c r="A14" s="250"/>
      <c r="B14" s="246"/>
      <c r="C14" s="246"/>
      <c r="D14" s="246"/>
      <c r="E14" s="246"/>
      <c r="F14" s="246"/>
      <c r="G14" s="1152" t="s">
        <v>480</v>
      </c>
      <c r="H14" s="1153"/>
      <c r="I14" s="1153"/>
      <c r="J14" s="1154"/>
      <c r="K14" s="269">
        <v>268223</v>
      </c>
      <c r="L14" s="270">
        <v>5414</v>
      </c>
      <c r="M14" s="271">
        <v>3976</v>
      </c>
      <c r="N14" s="272">
        <v>36.200000000000003</v>
      </c>
    </row>
    <row r="15" spans="1:16" ht="13.5" customHeight="1">
      <c r="A15" s="250"/>
      <c r="B15" s="246"/>
      <c r="C15" s="246"/>
      <c r="D15" s="246"/>
      <c r="E15" s="246"/>
      <c r="F15" s="246"/>
      <c r="G15" s="1152" t="s">
        <v>481</v>
      </c>
      <c r="H15" s="1153"/>
      <c r="I15" s="1153"/>
      <c r="J15" s="1154"/>
      <c r="K15" s="269">
        <v>19435</v>
      </c>
      <c r="L15" s="270">
        <v>392</v>
      </c>
      <c r="M15" s="271">
        <v>2094</v>
      </c>
      <c r="N15" s="272">
        <v>-81.3</v>
      </c>
    </row>
    <row r="16" spans="1:16">
      <c r="A16" s="250"/>
      <c r="B16" s="246"/>
      <c r="C16" s="246"/>
      <c r="D16" s="246"/>
      <c r="E16" s="246"/>
      <c r="F16" s="246"/>
      <c r="G16" s="1155" t="s">
        <v>482</v>
      </c>
      <c r="H16" s="1156"/>
      <c r="I16" s="1156"/>
      <c r="J16" s="1157"/>
      <c r="K16" s="270">
        <v>-686394</v>
      </c>
      <c r="L16" s="270">
        <v>-13856</v>
      </c>
      <c r="M16" s="271">
        <v>-9674</v>
      </c>
      <c r="N16" s="272">
        <v>43.2</v>
      </c>
    </row>
    <row r="17" spans="1:16">
      <c r="A17" s="250"/>
      <c r="B17" s="246"/>
      <c r="C17" s="246"/>
      <c r="D17" s="246"/>
      <c r="E17" s="246"/>
      <c r="F17" s="246"/>
      <c r="G17" s="1155" t="s">
        <v>169</v>
      </c>
      <c r="H17" s="1156"/>
      <c r="I17" s="1156"/>
      <c r="J17" s="1157"/>
      <c r="K17" s="270">
        <v>5247077</v>
      </c>
      <c r="L17" s="270">
        <v>105920</v>
      </c>
      <c r="M17" s="271">
        <v>102550</v>
      </c>
      <c r="N17" s="272">
        <v>3.3</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483</v>
      </c>
      <c r="H19" s="246"/>
      <c r="I19" s="246"/>
      <c r="J19" s="246"/>
      <c r="K19" s="246"/>
      <c r="L19" s="246"/>
      <c r="M19" s="246"/>
      <c r="N19" s="246"/>
    </row>
    <row r="20" spans="1:16">
      <c r="A20" s="250"/>
      <c r="B20" s="246"/>
      <c r="C20" s="246"/>
      <c r="D20" s="246"/>
      <c r="E20" s="246"/>
      <c r="F20" s="246"/>
      <c r="G20" s="274"/>
      <c r="H20" s="275"/>
      <c r="I20" s="275"/>
      <c r="J20" s="276"/>
      <c r="K20" s="277" t="s">
        <v>484</v>
      </c>
      <c r="L20" s="278" t="s">
        <v>485</v>
      </c>
      <c r="M20" s="279" t="s">
        <v>486</v>
      </c>
      <c r="N20" s="280"/>
    </row>
    <row r="21" spans="1:16" s="286" customFormat="1">
      <c r="A21" s="281"/>
      <c r="B21" s="251"/>
      <c r="C21" s="251"/>
      <c r="D21" s="251"/>
      <c r="E21" s="251"/>
      <c r="F21" s="251"/>
      <c r="G21" s="1147" t="s">
        <v>487</v>
      </c>
      <c r="H21" s="1148"/>
      <c r="I21" s="1148"/>
      <c r="J21" s="1149"/>
      <c r="K21" s="282">
        <v>9.35</v>
      </c>
      <c r="L21" s="283">
        <v>9.9600000000000009</v>
      </c>
      <c r="M21" s="284">
        <v>-0.61</v>
      </c>
      <c r="N21" s="251"/>
      <c r="O21" s="285"/>
      <c r="P21" s="281"/>
    </row>
    <row r="22" spans="1:16" s="286" customFormat="1">
      <c r="A22" s="281"/>
      <c r="B22" s="251"/>
      <c r="C22" s="251"/>
      <c r="D22" s="251"/>
      <c r="E22" s="251"/>
      <c r="F22" s="251"/>
      <c r="G22" s="1147" t="s">
        <v>488</v>
      </c>
      <c r="H22" s="1148"/>
      <c r="I22" s="1148"/>
      <c r="J22" s="1149"/>
      <c r="K22" s="287">
        <v>101.7</v>
      </c>
      <c r="L22" s="288">
        <v>97.8</v>
      </c>
      <c r="M22" s="289">
        <v>3.9</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489</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490</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491</v>
      </c>
      <c r="H29" s="251"/>
      <c r="I29" s="251"/>
      <c r="J29" s="251"/>
      <c r="K29" s="246"/>
      <c r="L29" s="246"/>
      <c r="M29" s="246"/>
      <c r="N29" s="246"/>
      <c r="O29" s="295"/>
    </row>
    <row r="30" spans="1:16">
      <c r="A30" s="250"/>
      <c r="B30" s="246"/>
      <c r="C30" s="246"/>
      <c r="D30" s="246"/>
      <c r="E30" s="246"/>
      <c r="F30" s="246"/>
      <c r="G30" s="253"/>
      <c r="H30" s="254"/>
      <c r="I30" s="254"/>
      <c r="J30" s="255"/>
      <c r="K30" s="1150" t="s">
        <v>469</v>
      </c>
      <c r="L30" s="256"/>
      <c r="M30" s="257" t="s">
        <v>470</v>
      </c>
      <c r="N30" s="258"/>
    </row>
    <row r="31" spans="1:16">
      <c r="A31" s="250"/>
      <c r="B31" s="246"/>
      <c r="C31" s="246"/>
      <c r="D31" s="246"/>
      <c r="E31" s="246"/>
      <c r="F31" s="246"/>
      <c r="G31" s="259"/>
      <c r="H31" s="260"/>
      <c r="I31" s="260"/>
      <c r="J31" s="261"/>
      <c r="K31" s="1151"/>
      <c r="L31" s="262" t="s">
        <v>471</v>
      </c>
      <c r="M31" s="263" t="s">
        <v>472</v>
      </c>
      <c r="N31" s="264" t="s">
        <v>473</v>
      </c>
    </row>
    <row r="32" spans="1:16" ht="27" customHeight="1">
      <c r="A32" s="250"/>
      <c r="B32" s="246"/>
      <c r="C32" s="246"/>
      <c r="D32" s="246"/>
      <c r="E32" s="246"/>
      <c r="F32" s="246"/>
      <c r="G32" s="1163" t="s">
        <v>492</v>
      </c>
      <c r="H32" s="1164"/>
      <c r="I32" s="1164"/>
      <c r="J32" s="1165"/>
      <c r="K32" s="296">
        <v>2335142</v>
      </c>
      <c r="L32" s="296">
        <v>47138</v>
      </c>
      <c r="M32" s="297">
        <v>68120</v>
      </c>
      <c r="N32" s="298">
        <v>-30.8</v>
      </c>
    </row>
    <row r="33" spans="1:16" ht="13.5" customHeight="1">
      <c r="A33" s="250"/>
      <c r="B33" s="246"/>
      <c r="C33" s="246"/>
      <c r="D33" s="246"/>
      <c r="E33" s="246"/>
      <c r="F33" s="246"/>
      <c r="G33" s="1163" t="s">
        <v>493</v>
      </c>
      <c r="H33" s="1164"/>
      <c r="I33" s="1164"/>
      <c r="J33" s="1165"/>
      <c r="K33" s="296" t="s">
        <v>479</v>
      </c>
      <c r="L33" s="296" t="s">
        <v>479</v>
      </c>
      <c r="M33" s="297" t="s">
        <v>479</v>
      </c>
      <c r="N33" s="298" t="s">
        <v>479</v>
      </c>
    </row>
    <row r="34" spans="1:16" ht="27" customHeight="1">
      <c r="A34" s="250"/>
      <c r="B34" s="246"/>
      <c r="C34" s="246"/>
      <c r="D34" s="246"/>
      <c r="E34" s="246"/>
      <c r="F34" s="246"/>
      <c r="G34" s="1163" t="s">
        <v>494</v>
      </c>
      <c r="H34" s="1164"/>
      <c r="I34" s="1164"/>
      <c r="J34" s="1165"/>
      <c r="K34" s="296" t="s">
        <v>479</v>
      </c>
      <c r="L34" s="296" t="s">
        <v>479</v>
      </c>
      <c r="M34" s="297">
        <v>13</v>
      </c>
      <c r="N34" s="298" t="s">
        <v>479</v>
      </c>
    </row>
    <row r="35" spans="1:16" ht="27" customHeight="1">
      <c r="A35" s="250"/>
      <c r="B35" s="246"/>
      <c r="C35" s="246"/>
      <c r="D35" s="246"/>
      <c r="E35" s="246"/>
      <c r="F35" s="246"/>
      <c r="G35" s="1163" t="s">
        <v>495</v>
      </c>
      <c r="H35" s="1164"/>
      <c r="I35" s="1164"/>
      <c r="J35" s="1165"/>
      <c r="K35" s="296">
        <v>817004</v>
      </c>
      <c r="L35" s="296">
        <v>16492</v>
      </c>
      <c r="M35" s="297">
        <v>17609</v>
      </c>
      <c r="N35" s="298">
        <v>-6.3</v>
      </c>
    </row>
    <row r="36" spans="1:16" ht="27" customHeight="1">
      <c r="A36" s="250"/>
      <c r="B36" s="246"/>
      <c r="C36" s="246"/>
      <c r="D36" s="246"/>
      <c r="E36" s="246"/>
      <c r="F36" s="246"/>
      <c r="G36" s="1163" t="s">
        <v>496</v>
      </c>
      <c r="H36" s="1164"/>
      <c r="I36" s="1164"/>
      <c r="J36" s="1165"/>
      <c r="K36" s="296">
        <v>158542</v>
      </c>
      <c r="L36" s="296">
        <v>3200</v>
      </c>
      <c r="M36" s="297">
        <v>2944</v>
      </c>
      <c r="N36" s="298">
        <v>8.6999999999999993</v>
      </c>
    </row>
    <row r="37" spans="1:16" ht="13.5" customHeight="1">
      <c r="A37" s="250"/>
      <c r="B37" s="246"/>
      <c r="C37" s="246"/>
      <c r="D37" s="246"/>
      <c r="E37" s="246"/>
      <c r="F37" s="246"/>
      <c r="G37" s="1163" t="s">
        <v>497</v>
      </c>
      <c r="H37" s="1164"/>
      <c r="I37" s="1164"/>
      <c r="J37" s="1165"/>
      <c r="K37" s="296">
        <v>106270</v>
      </c>
      <c r="L37" s="296">
        <v>2145</v>
      </c>
      <c r="M37" s="297">
        <v>1200</v>
      </c>
      <c r="N37" s="298">
        <v>78.8</v>
      </c>
    </row>
    <row r="38" spans="1:16" ht="27" customHeight="1">
      <c r="A38" s="250"/>
      <c r="B38" s="246"/>
      <c r="C38" s="246"/>
      <c r="D38" s="246"/>
      <c r="E38" s="246"/>
      <c r="F38" s="246"/>
      <c r="G38" s="1166" t="s">
        <v>498</v>
      </c>
      <c r="H38" s="1167"/>
      <c r="I38" s="1167"/>
      <c r="J38" s="1168"/>
      <c r="K38" s="299">
        <v>26</v>
      </c>
      <c r="L38" s="299">
        <v>1</v>
      </c>
      <c r="M38" s="300">
        <v>5</v>
      </c>
      <c r="N38" s="301">
        <v>-80</v>
      </c>
      <c r="O38" s="295"/>
    </row>
    <row r="39" spans="1:16">
      <c r="A39" s="250"/>
      <c r="B39" s="246"/>
      <c r="C39" s="246"/>
      <c r="D39" s="246"/>
      <c r="E39" s="246"/>
      <c r="F39" s="246"/>
      <c r="G39" s="1166" t="s">
        <v>499</v>
      </c>
      <c r="H39" s="1167"/>
      <c r="I39" s="1167"/>
      <c r="J39" s="1168"/>
      <c r="K39" s="302">
        <v>-76963</v>
      </c>
      <c r="L39" s="302">
        <v>-1554</v>
      </c>
      <c r="M39" s="303">
        <v>-3946</v>
      </c>
      <c r="N39" s="304">
        <v>-60.6</v>
      </c>
      <c r="O39" s="295"/>
    </row>
    <row r="40" spans="1:16" ht="27" customHeight="1">
      <c r="A40" s="250"/>
      <c r="B40" s="246"/>
      <c r="C40" s="246"/>
      <c r="D40" s="246"/>
      <c r="E40" s="246"/>
      <c r="F40" s="246"/>
      <c r="G40" s="1163" t="s">
        <v>500</v>
      </c>
      <c r="H40" s="1164"/>
      <c r="I40" s="1164"/>
      <c r="J40" s="1165"/>
      <c r="K40" s="302">
        <v>-2218526</v>
      </c>
      <c r="L40" s="302">
        <v>-44784</v>
      </c>
      <c r="M40" s="303">
        <v>-59158</v>
      </c>
      <c r="N40" s="304">
        <v>-24.3</v>
      </c>
      <c r="O40" s="295"/>
    </row>
    <row r="41" spans="1:16">
      <c r="A41" s="250"/>
      <c r="B41" s="246"/>
      <c r="C41" s="246"/>
      <c r="D41" s="246"/>
      <c r="E41" s="246"/>
      <c r="F41" s="246"/>
      <c r="G41" s="1169" t="s">
        <v>280</v>
      </c>
      <c r="H41" s="1170"/>
      <c r="I41" s="1170"/>
      <c r="J41" s="1171"/>
      <c r="K41" s="296">
        <v>1121495</v>
      </c>
      <c r="L41" s="302">
        <v>22639</v>
      </c>
      <c r="M41" s="303">
        <v>26787</v>
      </c>
      <c r="N41" s="304">
        <v>-15.5</v>
      </c>
      <c r="O41" s="295"/>
    </row>
    <row r="42" spans="1:16">
      <c r="A42" s="250"/>
      <c r="B42" s="246"/>
      <c r="C42" s="246"/>
      <c r="D42" s="246"/>
      <c r="E42" s="246"/>
      <c r="F42" s="246"/>
      <c r="G42" s="305" t="s">
        <v>501</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502</v>
      </c>
      <c r="B47" s="246"/>
      <c r="C47" s="246"/>
      <c r="D47" s="246"/>
      <c r="E47" s="246"/>
      <c r="F47" s="246"/>
      <c r="G47" s="246"/>
      <c r="H47" s="246"/>
      <c r="I47" s="246"/>
      <c r="J47" s="246"/>
      <c r="K47" s="246"/>
      <c r="L47" s="246"/>
      <c r="M47" s="246"/>
      <c r="N47" s="246"/>
    </row>
    <row r="48" spans="1:16">
      <c r="A48" s="250"/>
      <c r="B48" s="246"/>
      <c r="C48" s="246"/>
      <c r="D48" s="246"/>
      <c r="E48" s="246"/>
      <c r="F48" s="246"/>
      <c r="G48" s="310" t="s">
        <v>503</v>
      </c>
      <c r="H48" s="310"/>
      <c r="I48" s="310"/>
      <c r="J48" s="310"/>
      <c r="K48" s="310"/>
      <c r="L48" s="310"/>
      <c r="M48" s="311"/>
      <c r="N48" s="310"/>
    </row>
    <row r="49" spans="1:14" ht="13.5" customHeight="1">
      <c r="A49" s="250"/>
      <c r="B49" s="246"/>
      <c r="C49" s="246"/>
      <c r="D49" s="246"/>
      <c r="E49" s="246"/>
      <c r="F49" s="246"/>
      <c r="G49" s="312"/>
      <c r="H49" s="313"/>
      <c r="I49" s="1158" t="s">
        <v>469</v>
      </c>
      <c r="J49" s="1160" t="s">
        <v>504</v>
      </c>
      <c r="K49" s="1161"/>
      <c r="L49" s="1161"/>
      <c r="M49" s="1161"/>
      <c r="N49" s="1162"/>
    </row>
    <row r="50" spans="1:14">
      <c r="A50" s="250"/>
      <c r="B50" s="246"/>
      <c r="C50" s="246"/>
      <c r="D50" s="246"/>
      <c r="E50" s="246"/>
      <c r="F50" s="246"/>
      <c r="G50" s="314"/>
      <c r="H50" s="315"/>
      <c r="I50" s="1159"/>
      <c r="J50" s="316" t="s">
        <v>505</v>
      </c>
      <c r="K50" s="317" t="s">
        <v>506</v>
      </c>
      <c r="L50" s="318" t="s">
        <v>507</v>
      </c>
      <c r="M50" s="319" t="s">
        <v>508</v>
      </c>
      <c r="N50" s="320" t="s">
        <v>509</v>
      </c>
    </row>
    <row r="51" spans="1:14">
      <c r="A51" s="250"/>
      <c r="B51" s="246"/>
      <c r="C51" s="246"/>
      <c r="D51" s="246"/>
      <c r="E51" s="246"/>
      <c r="F51" s="246"/>
      <c r="G51" s="312" t="s">
        <v>510</v>
      </c>
      <c r="H51" s="313"/>
      <c r="I51" s="321">
        <v>2112487</v>
      </c>
      <c r="J51" s="322">
        <v>40827</v>
      </c>
      <c r="K51" s="323">
        <v>-20.100000000000001</v>
      </c>
      <c r="L51" s="324">
        <v>52678</v>
      </c>
      <c r="M51" s="325">
        <v>1.9</v>
      </c>
      <c r="N51" s="326">
        <v>-22</v>
      </c>
    </row>
    <row r="52" spans="1:14">
      <c r="A52" s="250"/>
      <c r="B52" s="246"/>
      <c r="C52" s="246"/>
      <c r="D52" s="246"/>
      <c r="E52" s="246"/>
      <c r="F52" s="246"/>
      <c r="G52" s="327"/>
      <c r="H52" s="328" t="s">
        <v>511</v>
      </c>
      <c r="I52" s="329">
        <v>1379266</v>
      </c>
      <c r="J52" s="330">
        <v>26656</v>
      </c>
      <c r="K52" s="331">
        <v>-14.6</v>
      </c>
      <c r="L52" s="332">
        <v>30185</v>
      </c>
      <c r="M52" s="333">
        <v>12.2</v>
      </c>
      <c r="N52" s="334">
        <v>-26.8</v>
      </c>
    </row>
    <row r="53" spans="1:14">
      <c r="A53" s="250"/>
      <c r="B53" s="246"/>
      <c r="C53" s="246"/>
      <c r="D53" s="246"/>
      <c r="E53" s="246"/>
      <c r="F53" s="246"/>
      <c r="G53" s="312" t="s">
        <v>512</v>
      </c>
      <c r="H53" s="313"/>
      <c r="I53" s="321">
        <v>3715422</v>
      </c>
      <c r="J53" s="322">
        <v>72330</v>
      </c>
      <c r="K53" s="323">
        <v>77.2</v>
      </c>
      <c r="L53" s="324">
        <v>69560</v>
      </c>
      <c r="M53" s="325">
        <v>32</v>
      </c>
      <c r="N53" s="326">
        <v>45.2</v>
      </c>
    </row>
    <row r="54" spans="1:14">
      <c r="A54" s="250"/>
      <c r="B54" s="246"/>
      <c r="C54" s="246"/>
      <c r="D54" s="246"/>
      <c r="E54" s="246"/>
      <c r="F54" s="246"/>
      <c r="G54" s="327"/>
      <c r="H54" s="328" t="s">
        <v>511</v>
      </c>
      <c r="I54" s="329">
        <v>2655162</v>
      </c>
      <c r="J54" s="330">
        <v>51689</v>
      </c>
      <c r="K54" s="331">
        <v>93.9</v>
      </c>
      <c r="L54" s="332">
        <v>35305</v>
      </c>
      <c r="M54" s="333">
        <v>17</v>
      </c>
      <c r="N54" s="334">
        <v>76.900000000000006</v>
      </c>
    </row>
    <row r="55" spans="1:14">
      <c r="A55" s="250"/>
      <c r="B55" s="246"/>
      <c r="C55" s="246"/>
      <c r="D55" s="246"/>
      <c r="E55" s="246"/>
      <c r="F55" s="246"/>
      <c r="G55" s="312" t="s">
        <v>513</v>
      </c>
      <c r="H55" s="313"/>
      <c r="I55" s="321">
        <v>3481382</v>
      </c>
      <c r="J55" s="322">
        <v>68492</v>
      </c>
      <c r="K55" s="323">
        <v>-5.3</v>
      </c>
      <c r="L55" s="324">
        <v>65988</v>
      </c>
      <c r="M55" s="325">
        <v>-5.0999999999999996</v>
      </c>
      <c r="N55" s="326">
        <v>-0.2</v>
      </c>
    </row>
    <row r="56" spans="1:14">
      <c r="A56" s="250"/>
      <c r="B56" s="246"/>
      <c r="C56" s="246"/>
      <c r="D56" s="246"/>
      <c r="E56" s="246"/>
      <c r="F56" s="246"/>
      <c r="G56" s="327"/>
      <c r="H56" s="328" t="s">
        <v>511</v>
      </c>
      <c r="I56" s="329">
        <v>2774350</v>
      </c>
      <c r="J56" s="330">
        <v>54582</v>
      </c>
      <c r="K56" s="331">
        <v>5.6</v>
      </c>
      <c r="L56" s="332">
        <v>36473</v>
      </c>
      <c r="M56" s="333">
        <v>3.3</v>
      </c>
      <c r="N56" s="334">
        <v>2.2999999999999998</v>
      </c>
    </row>
    <row r="57" spans="1:14">
      <c r="A57" s="250"/>
      <c r="B57" s="246"/>
      <c r="C57" s="246"/>
      <c r="D57" s="246"/>
      <c r="E57" s="246"/>
      <c r="F57" s="246"/>
      <c r="G57" s="312" t="s">
        <v>514</v>
      </c>
      <c r="H57" s="313"/>
      <c r="I57" s="321">
        <v>2648902</v>
      </c>
      <c r="J57" s="322">
        <v>52829</v>
      </c>
      <c r="K57" s="323">
        <v>-22.9</v>
      </c>
      <c r="L57" s="324">
        <v>87974</v>
      </c>
      <c r="M57" s="325">
        <v>33.299999999999997</v>
      </c>
      <c r="N57" s="326">
        <v>-56.2</v>
      </c>
    </row>
    <row r="58" spans="1:14">
      <c r="A58" s="250"/>
      <c r="B58" s="246"/>
      <c r="C58" s="246"/>
      <c r="D58" s="246"/>
      <c r="E58" s="246"/>
      <c r="F58" s="246"/>
      <c r="G58" s="327"/>
      <c r="H58" s="328" t="s">
        <v>511</v>
      </c>
      <c r="I58" s="329">
        <v>1487025</v>
      </c>
      <c r="J58" s="330">
        <v>29657</v>
      </c>
      <c r="K58" s="331">
        <v>-45.7</v>
      </c>
      <c r="L58" s="332">
        <v>48183</v>
      </c>
      <c r="M58" s="333">
        <v>32.1</v>
      </c>
      <c r="N58" s="334">
        <v>-77.8</v>
      </c>
    </row>
    <row r="59" spans="1:14">
      <c r="A59" s="250"/>
      <c r="B59" s="246"/>
      <c r="C59" s="246"/>
      <c r="D59" s="246"/>
      <c r="E59" s="246"/>
      <c r="F59" s="246"/>
      <c r="G59" s="312" t="s">
        <v>515</v>
      </c>
      <c r="H59" s="313"/>
      <c r="I59" s="321">
        <v>2384422</v>
      </c>
      <c r="J59" s="322">
        <v>48133</v>
      </c>
      <c r="K59" s="323">
        <v>-8.9</v>
      </c>
      <c r="L59" s="324">
        <v>83280</v>
      </c>
      <c r="M59" s="325">
        <v>-5.3</v>
      </c>
      <c r="N59" s="326">
        <v>-3.6</v>
      </c>
    </row>
    <row r="60" spans="1:14">
      <c r="A60" s="250"/>
      <c r="B60" s="246"/>
      <c r="C60" s="246"/>
      <c r="D60" s="246"/>
      <c r="E60" s="246"/>
      <c r="F60" s="246"/>
      <c r="G60" s="327"/>
      <c r="H60" s="328" t="s">
        <v>511</v>
      </c>
      <c r="I60" s="335">
        <v>991815</v>
      </c>
      <c r="J60" s="330">
        <v>20021</v>
      </c>
      <c r="K60" s="331">
        <v>-32.5</v>
      </c>
      <c r="L60" s="332">
        <v>43123</v>
      </c>
      <c r="M60" s="333">
        <v>-10.5</v>
      </c>
      <c r="N60" s="334">
        <v>-22</v>
      </c>
    </row>
    <row r="61" spans="1:14">
      <c r="A61" s="250"/>
      <c r="B61" s="246"/>
      <c r="C61" s="246"/>
      <c r="D61" s="246"/>
      <c r="E61" s="246"/>
      <c r="F61" s="246"/>
      <c r="G61" s="312" t="s">
        <v>516</v>
      </c>
      <c r="H61" s="336"/>
      <c r="I61" s="337">
        <v>2868523</v>
      </c>
      <c r="J61" s="338">
        <v>56522</v>
      </c>
      <c r="K61" s="339">
        <v>4</v>
      </c>
      <c r="L61" s="340">
        <v>71896</v>
      </c>
      <c r="M61" s="341">
        <v>11.4</v>
      </c>
      <c r="N61" s="326">
        <v>-7.4</v>
      </c>
    </row>
    <row r="62" spans="1:14">
      <c r="A62" s="250"/>
      <c r="B62" s="246"/>
      <c r="C62" s="246"/>
      <c r="D62" s="246"/>
      <c r="E62" s="246"/>
      <c r="F62" s="246"/>
      <c r="G62" s="327"/>
      <c r="H62" s="328" t="s">
        <v>511</v>
      </c>
      <c r="I62" s="329">
        <v>1857524</v>
      </c>
      <c r="J62" s="330">
        <v>36521</v>
      </c>
      <c r="K62" s="331">
        <v>1.3</v>
      </c>
      <c r="L62" s="332">
        <v>38654</v>
      </c>
      <c r="M62" s="333">
        <v>10.8</v>
      </c>
      <c r="N62" s="334">
        <v>-9.5</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5" zoomScaleNormal="5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5" zoomScaleNormal="5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72" t="s">
        <v>3</v>
      </c>
      <c r="D47" s="1172"/>
      <c r="E47" s="1173"/>
      <c r="F47" s="11">
        <v>16.5</v>
      </c>
      <c r="G47" s="12">
        <v>16.36</v>
      </c>
      <c r="H47" s="12">
        <v>18.579999999999998</v>
      </c>
      <c r="I47" s="12">
        <v>19.22</v>
      </c>
      <c r="J47" s="13">
        <v>19.73</v>
      </c>
    </row>
    <row r="48" spans="2:10" ht="57.75" customHeight="1">
      <c r="B48" s="14"/>
      <c r="C48" s="1174" t="s">
        <v>4</v>
      </c>
      <c r="D48" s="1174"/>
      <c r="E48" s="1175"/>
      <c r="F48" s="15">
        <v>8.39</v>
      </c>
      <c r="G48" s="16">
        <v>6.34</v>
      </c>
      <c r="H48" s="16">
        <v>3.27</v>
      </c>
      <c r="I48" s="16">
        <v>3.25</v>
      </c>
      <c r="J48" s="17">
        <v>2.7</v>
      </c>
    </row>
    <row r="49" spans="2:10" ht="57.75" customHeight="1" thickBot="1">
      <c r="B49" s="18"/>
      <c r="C49" s="1176" t="s">
        <v>5</v>
      </c>
      <c r="D49" s="1176"/>
      <c r="E49" s="1177"/>
      <c r="F49" s="19">
        <v>5.83</v>
      </c>
      <c r="G49" s="20" t="s">
        <v>523</v>
      </c>
      <c r="H49" s="20" t="s">
        <v>524</v>
      </c>
      <c r="I49" s="20">
        <v>0.75</v>
      </c>
      <c r="J49" s="21" t="s">
        <v>525</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総務部_財政課0552</dc:creator>
  <cp:lastModifiedBy>Owner</cp:lastModifiedBy>
  <cp:lastPrinted>2018-10-26T00:05:51Z</cp:lastPrinted>
  <dcterms:created xsi:type="dcterms:W3CDTF">2018-04-16T08:44:56Z</dcterms:created>
  <dcterms:modified xsi:type="dcterms:W3CDTF">2018-11-29T00:42:59Z</dcterms:modified>
</cp:coreProperties>
</file>