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esui-hdd\課長補佐\公営企業会計移行・経営戦略策定\「経営戦略」の策定推進について\喜多方市下水道事業経営戦略\経営比較分析表\R03決算値　経営比較分析表\"/>
    </mc:Choice>
  </mc:AlternateContent>
  <workbookProtection workbookAlgorithmName="SHA-512" workbookHashValue="jKZHRBEOUlkYQauMJFd4a+rQCYRGjO/q1p4WQ1ZHhl5sq4M9kz3GUAcryrLUWby1DKHzczzeejxQJq/SBZmUQQ==" workbookSaltValue="6veNPhxusG3gEvmKI5VVOg=="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AT10" i="4" s="1"/>
  <c r="V6" i="5"/>
  <c r="AL10" i="4" s="1"/>
  <c r="U6" i="5"/>
  <c r="T6" i="5"/>
  <c r="S6" i="5"/>
  <c r="AL8" i="4" s="1"/>
  <c r="R6" i="5"/>
  <c r="Q6" i="5"/>
  <c r="P6" i="5"/>
  <c r="O6" i="5"/>
  <c r="I10" i="4" s="1"/>
  <c r="N6" i="5"/>
  <c r="M6" i="5"/>
  <c r="L6" i="5"/>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BB10" i="4"/>
  <c r="AD10" i="4"/>
  <c r="W10" i="4"/>
  <c r="P10" i="4"/>
  <c r="B10" i="4"/>
  <c r="BB8" i="4"/>
  <c r="AT8" i="4"/>
  <c r="AD8" i="4"/>
  <c r="W8" i="4"/>
  <c r="B8" i="4"/>
  <c r="B6" i="4"/>
</calcChain>
</file>

<file path=xl/sharedStrings.xml><?xml version="1.0" encoding="utf-8"?>
<sst xmlns="http://schemas.openxmlformats.org/spreadsheetml/2006/main" count="298" uniqueCount="117">
  <si>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</si>
  <si>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</si>
  <si>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</si>
  <si>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</si>
  <si>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</si>
  <si>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</si>
  <si>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</si>
  <si>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</si>
  <si>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</si>
  <si>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</si>
  <si>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</si>
  <si>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</si>
  <si>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</si>
  <si>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</si>
  <si>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</si>
  <si>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</si>
  <si>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</si>
  <si>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</si>
  <si>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</si>
  <si>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</si>
  <si>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</si>
  <si>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</si>
  <si>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</si>
  <si>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</si>
  <si>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</si>
  <si>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</si>
  <si>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</si>
  <si>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</si>
  <si>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</si>
  <si>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</si>
  <si>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</si>
  <si>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</si>
  <si>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</si>
  <si>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</si>
  <si>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</si>
  <si>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</si>
  <si>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</si>
  <si>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</si>
  <si>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</si>
  <si>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</si>
  <si>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</si>
  <si>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</si>
  <si>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</si>
  <si>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</si>
  <si>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</si>
  <si>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</si>
  <si>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</si>
  <si>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</si>
  <si>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</si>
  <si>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</si>
  <si>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</si>
  <si>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</si>
  <si>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</si>
  <si>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</si>
  <si>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</si>
  <si>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</si>
  <si>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</si>
  <si>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</si>
  <si>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</si>
  <si>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</si>
  <si>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</si>
  <si>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</si>
  <si>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</si>
  <si>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</si>
  <si>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</si>
  <si>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</si>
  <si>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</si>
  <si>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</si>
  <si>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</si>
  <si>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</si>
  <si>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</si>
  <si>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</si>
  <si>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</si>
  <si>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</si>
  <si>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</si>
  <si>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</si>
  <si>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</si>
  <si>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</si>
  <si>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</si>
  <si>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</si>
  <si>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</si>
  <si>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</si>
  <si>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</si>
  <si>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</si>
  <si>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</si>
  <si>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</si>
  <si>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</si>
  <si>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</si>
  <si>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</si>
  <si>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</si>
  <si>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</si>
  <si>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</si>
  <si>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</si>
  <si>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</si>
  <si>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</si>
  <si>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</si>
  <si>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喜多方市</t>
  </si>
  <si>
    <t>法適用</t>
  </si>
  <si>
    <t>下水道事業</t>
  </si>
  <si>
    <t>小規模集合排水処理</t>
  </si>
  <si>
    <t>I2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</si>
  <si>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</si>
  <si>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</si>
  <si>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</si>
  <si>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</si>
  <si>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</si>
  <si>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</si>
  <si>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</si>
  <si>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</si>
  <si>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</si>
  <si>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</si>
  <si>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</si>
  <si>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</si>
  <si>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</si>
  <si>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xml:space="preserve">　本市の小規模集合排水施設は整備済みの喜多方地区の大沢入処理区１施設で、現在、建設中の施設及び新たな整備計画はありません。
①　収益的収支比率については、100％を超えてはいるが一般会計負担金に依存している状況である。
③　流動比率については、企業債残高が少なっているため平均値と比較して高くなっている。
④　企業債残高対事業規模比率については、企業債償還を一般会計の負担としている。
⑤　経費回収率については、対象戸数が少なく使用者も年々減少しており平均値より低い値となっている。
⑥　汚水処理原価は、対象戸数が少なく使用者も年々減少しており平均値より高い値となっている。
⑦　施設利用率及び⑧水洗化率は平均を上回っている。
</t>
    <phoneticPr fontId="4"/>
  </si>
  <si>
    <t>　平成15年度に供用開始し18年が経過しており、施設、設備の老朽化等による更新費用や維持管理経費が増加していく傾向となっている。
　管渠については、法定耐用年数である50年を経過している箇所はありません。</t>
    <phoneticPr fontId="4"/>
  </si>
  <si>
    <t>　令和2年度より地方公営企業法の一部を適用しました。
　概ね平均値と同程度ではあるが、今後も施設の老朽化による更新需要の増加や人口減少による使用料収入の減少により更に厳しい経営状況になることが予想される。
　本事業は、地区内すべての世帯が加入しているため水洗化率は100％だが過疎の影響により使用者が減少しており使用料収入も年々減少していく見込みである。
引き続きコスト縮減と収入確保の対策等を検討し、経営の改善に取り組んでいきます。</t>
    <rPh sb="60" eb="62">
      <t>ゾウカ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</si>
</sst>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C77A-4386-9B3F-804B6D8E6518}"/>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formatCode="#,##0.00;&quot;△&quot;#,##0.00">
                  <c:v>0</c:v>
                </c:pt>
                <c:pt idx="4" formatCode="#,##0.00;&quot;△&quot;#,##0.00">
                  <c:v>0</c:v>
                </c:pt>
              </c:numCache>
            </c:numRef>
          </c:val>
          <c:smooth val="0"/>
          <c:extLst>
            <c:ext xmlns:c16="http://schemas.microsoft.com/office/drawing/2014/chart" uri="{C3380CC4-5D6E-409C-BE32-E72D297353CC}">
              <c16:uniqueId val="{00000001-C77A-4386-9B3F-804B6D8E6518}"/>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64.290000000000006</c:v>
                </c:pt>
                <c:pt idx="4">
                  <c:v>64.290000000000006</c:v>
                </c:pt>
              </c:numCache>
            </c:numRef>
          </c:val>
          <c:extLst>
            <c:ext xmlns:c16="http://schemas.microsoft.com/office/drawing/2014/chart" uri="{C3380CC4-5D6E-409C-BE32-E72D297353CC}">
              <c16:uniqueId val="{00000000-0044-45DC-A07E-762BDA720B49}"/>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34.700000000000003</c:v>
                </c:pt>
                <c:pt idx="4">
                  <c:v>46.83</c:v>
                </c:pt>
              </c:numCache>
            </c:numRef>
          </c:val>
          <c:smooth val="0"/>
          <c:extLst>
            <c:ext xmlns:c16="http://schemas.microsoft.com/office/drawing/2014/chart" uri="{C3380CC4-5D6E-409C-BE32-E72D297353CC}">
              <c16:uniqueId val="{00000001-0044-45DC-A07E-762BDA720B49}"/>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100</c:v>
                </c:pt>
                <c:pt idx="4">
                  <c:v>100</c:v>
                </c:pt>
              </c:numCache>
            </c:numRef>
          </c:val>
          <c:extLst>
            <c:ext xmlns:c16="http://schemas.microsoft.com/office/drawing/2014/chart" uri="{C3380CC4-5D6E-409C-BE32-E72D297353CC}">
              <c16:uniqueId val="{00000000-3A45-4655-961F-E87559CCCA16}"/>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90.04</c:v>
                </c:pt>
                <c:pt idx="4">
                  <c:v>90.58</c:v>
                </c:pt>
              </c:numCache>
            </c:numRef>
          </c:val>
          <c:smooth val="0"/>
          <c:extLst>
            <c:ext xmlns:c16="http://schemas.microsoft.com/office/drawing/2014/chart" uri="{C3380CC4-5D6E-409C-BE32-E72D297353CC}">
              <c16:uniqueId val="{00000001-3A45-4655-961F-E87559CCCA16}"/>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105.64</c:v>
                </c:pt>
                <c:pt idx="4">
                  <c:v>109.3</c:v>
                </c:pt>
              </c:numCache>
            </c:numRef>
          </c:val>
          <c:extLst>
            <c:ext xmlns:c16="http://schemas.microsoft.com/office/drawing/2014/chart" uri="{C3380CC4-5D6E-409C-BE32-E72D297353CC}">
              <c16:uniqueId val="{00000000-B7D0-4C00-B0D6-87A220E231DF}"/>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100.42</c:v>
                </c:pt>
                <c:pt idx="4">
                  <c:v>98.03</c:v>
                </c:pt>
              </c:numCache>
            </c:numRef>
          </c:val>
          <c:smooth val="0"/>
          <c:extLst>
            <c:ext xmlns:c16="http://schemas.microsoft.com/office/drawing/2014/chart" uri="{C3380CC4-5D6E-409C-BE32-E72D297353CC}">
              <c16:uniqueId val="{00000001-B7D0-4C00-B0D6-87A220E231DF}"/>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4.78</c:v>
                </c:pt>
                <c:pt idx="4">
                  <c:v>9.56</c:v>
                </c:pt>
              </c:numCache>
            </c:numRef>
          </c:val>
          <c:extLst>
            <c:ext xmlns:c16="http://schemas.microsoft.com/office/drawing/2014/chart" uri="{C3380CC4-5D6E-409C-BE32-E72D297353CC}">
              <c16:uniqueId val="{00000000-EC56-437F-9CA7-979B79CA6A29}"/>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29.28</c:v>
                </c:pt>
                <c:pt idx="4">
                  <c:v>32.380000000000003</c:v>
                </c:pt>
              </c:numCache>
            </c:numRef>
          </c:val>
          <c:smooth val="0"/>
          <c:extLst>
            <c:ext xmlns:c16="http://schemas.microsoft.com/office/drawing/2014/chart" uri="{C3380CC4-5D6E-409C-BE32-E72D297353CC}">
              <c16:uniqueId val="{00000001-EC56-437F-9CA7-979B79CA6A29}"/>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9447-4803-83FD-E8E8FF0D76BF}"/>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
                  <c:v>0</c:v>
                </c:pt>
                <c:pt idx="4" formatCode="#,##0.00;&quot;△&quot;#,##0.00">
                  <c:v>0</c:v>
                </c:pt>
              </c:numCache>
            </c:numRef>
          </c:val>
          <c:smooth val="0"/>
          <c:extLst>
            <c:ext xmlns:c16="http://schemas.microsoft.com/office/drawing/2014/chart" uri="{C3380CC4-5D6E-409C-BE32-E72D297353CC}">
              <c16:uniqueId val="{00000001-9447-4803-83FD-E8E8FF0D76BF}"/>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E7CB-44A1-86F3-FDEE5FA8E901}"/>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762.05</c:v>
                </c:pt>
                <c:pt idx="4">
                  <c:v>755.68</c:v>
                </c:pt>
              </c:numCache>
            </c:numRef>
          </c:val>
          <c:smooth val="0"/>
          <c:extLst>
            <c:ext xmlns:c16="http://schemas.microsoft.com/office/drawing/2014/chart" uri="{C3380CC4-5D6E-409C-BE32-E72D297353CC}">
              <c16:uniqueId val="{00000001-E7CB-44A1-86F3-FDEE5FA8E901}"/>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0</c:v>
                </c:pt>
                <c:pt idx="4">
                  <c:v>138.11000000000001</c:v>
                </c:pt>
              </c:numCache>
            </c:numRef>
          </c:val>
          <c:extLst>
            <c:ext xmlns:c16="http://schemas.microsoft.com/office/drawing/2014/chart" uri="{C3380CC4-5D6E-409C-BE32-E72D297353CC}">
              <c16:uniqueId val="{00000000-F265-4341-8630-7155284CEF33}"/>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92.61</c:v>
                </c:pt>
                <c:pt idx="4">
                  <c:v>91.41</c:v>
                </c:pt>
              </c:numCache>
            </c:numRef>
          </c:val>
          <c:smooth val="0"/>
          <c:extLst>
            <c:ext xmlns:c16="http://schemas.microsoft.com/office/drawing/2014/chart" uri="{C3380CC4-5D6E-409C-BE32-E72D297353CC}">
              <c16:uniqueId val="{00000001-F265-4341-8630-7155284CEF33}"/>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09A5-4F5A-AA40-443C857D7D81}"/>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1640.16</c:v>
                </c:pt>
                <c:pt idx="4">
                  <c:v>1521.05</c:v>
                </c:pt>
              </c:numCache>
            </c:numRef>
          </c:val>
          <c:smooth val="0"/>
          <c:extLst>
            <c:ext xmlns:c16="http://schemas.microsoft.com/office/drawing/2014/chart" uri="{C3380CC4-5D6E-409C-BE32-E72D297353CC}">
              <c16:uniqueId val="{00000001-09A5-4F5A-AA40-443C857D7D81}"/>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28.89</c:v>
                </c:pt>
                <c:pt idx="4">
                  <c:v>29.41</c:v>
                </c:pt>
              </c:numCache>
            </c:numRef>
          </c:val>
          <c:extLst>
            <c:ext xmlns:c16="http://schemas.microsoft.com/office/drawing/2014/chart" uri="{C3380CC4-5D6E-409C-BE32-E72D297353CC}">
              <c16:uniqueId val="{00000000-64DC-438D-909D-C5C91BF908EA}"/>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38.270000000000003</c:v>
                </c:pt>
                <c:pt idx="4">
                  <c:v>37.520000000000003</c:v>
                </c:pt>
              </c:numCache>
            </c:numRef>
          </c:val>
          <c:smooth val="0"/>
          <c:extLst>
            <c:ext xmlns:c16="http://schemas.microsoft.com/office/drawing/2014/chart" uri="{C3380CC4-5D6E-409C-BE32-E72D297353CC}">
              <c16:uniqueId val="{00000001-64DC-438D-909D-C5C91BF908EA}"/>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538.77</c:v>
                </c:pt>
                <c:pt idx="4">
                  <c:v>520.17999999999995</c:v>
                </c:pt>
              </c:numCache>
            </c:numRef>
          </c:val>
          <c:extLst>
            <c:ext xmlns:c16="http://schemas.microsoft.com/office/drawing/2014/chart" uri="{C3380CC4-5D6E-409C-BE32-E72D297353CC}">
              <c16:uniqueId val="{00000000-C3EE-44CA-AC72-085A8E2C85C7}"/>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486.77</c:v>
                </c:pt>
                <c:pt idx="4">
                  <c:v>502.1</c:v>
                </c:pt>
              </c:numCache>
            </c:numRef>
          </c:val>
          <c:smooth val="0"/>
          <c:extLst>
            <c:ext xmlns:c16="http://schemas.microsoft.com/office/drawing/2014/chart" uri="{C3380CC4-5D6E-409C-BE32-E72D297353CC}">
              <c16:uniqueId val="{00000001-C3EE-44CA-AC72-085A8E2C85C7}"/>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【98.12】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【736.54】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【1,522.01】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【46.97】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【37.79】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【31.92】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16"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福島県　喜多方市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小規模集合排水処理</v>
      </c>
      <c r="Q8" s="65"/>
      <c r="R8" s="65"/>
      <c r="S8" s="65"/>
      <c r="T8" s="65"/>
      <c r="U8" s="65"/>
      <c r="V8" s="65"/>
      <c r="W8" s="65" t="str">
        <f>データ!L6</f>
        <v>I2</v>
      </c>
      <c r="X8" s="65"/>
      <c r="Y8" s="65"/>
      <c r="Z8" s="65"/>
      <c r="AA8" s="65"/>
      <c r="AB8" s="65"/>
      <c r="AC8" s="65"/>
      <c r="AD8" s="66" t="str">
        <f>データ!$M$6</f>
        <v>非設置</v>
      </c>
      <c r="AE8" s="66"/>
      <c r="AF8" s="66"/>
      <c r="AG8" s="66"/>
      <c r="AH8" s="66"/>
      <c r="AI8" s="66"/>
      <c r="AJ8" s="66"/>
      <c r="AK8" s="3"/>
      <c r="AL8" s="46">
        <f>データ!S6</f>
        <v>46004</v>
      </c>
      <c r="AM8" s="46"/>
      <c r="AN8" s="46"/>
      <c r="AO8" s="46"/>
      <c r="AP8" s="46"/>
      <c r="AQ8" s="46"/>
      <c r="AR8" s="46"/>
      <c r="AS8" s="46"/>
      <c r="AT8" s="45">
        <f>データ!T6</f>
        <v>554.63</v>
      </c>
      <c r="AU8" s="45"/>
      <c r="AV8" s="45"/>
      <c r="AW8" s="45"/>
      <c r="AX8" s="45"/>
      <c r="AY8" s="45"/>
      <c r="AZ8" s="45"/>
      <c r="BA8" s="45"/>
      <c r="BB8" s="45">
        <f>データ!U6</f>
        <v>82.95</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15">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15">
      <c r="A10" s="2"/>
      <c r="B10" s="45" t="str">
        <f>データ!N6</f>
        <v>-</v>
      </c>
      <c r="C10" s="45"/>
      <c r="D10" s="45"/>
      <c r="E10" s="45"/>
      <c r="F10" s="45"/>
      <c r="G10" s="45"/>
      <c r="H10" s="45"/>
      <c r="I10" s="45">
        <f>データ!O6</f>
        <v>4.9000000000000004</v>
      </c>
      <c r="J10" s="45"/>
      <c r="K10" s="45"/>
      <c r="L10" s="45"/>
      <c r="M10" s="45"/>
      <c r="N10" s="45"/>
      <c r="O10" s="45"/>
      <c r="P10" s="45">
        <f>データ!P6</f>
        <v>0.05</v>
      </c>
      <c r="Q10" s="45"/>
      <c r="R10" s="45"/>
      <c r="S10" s="45"/>
      <c r="T10" s="45"/>
      <c r="U10" s="45"/>
      <c r="V10" s="45"/>
      <c r="W10" s="45">
        <f>データ!Q6</f>
        <v>48.73</v>
      </c>
      <c r="X10" s="45"/>
      <c r="Y10" s="45"/>
      <c r="Z10" s="45"/>
      <c r="AA10" s="45"/>
      <c r="AB10" s="45"/>
      <c r="AC10" s="45"/>
      <c r="AD10" s="46">
        <f>データ!R6</f>
        <v>3390</v>
      </c>
      <c r="AE10" s="46"/>
      <c r="AF10" s="46"/>
      <c r="AG10" s="46"/>
      <c r="AH10" s="46"/>
      <c r="AI10" s="46"/>
      <c r="AJ10" s="46"/>
      <c r="AK10" s="2"/>
      <c r="AL10" s="46">
        <f>データ!V6</f>
        <v>23</v>
      </c>
      <c r="AM10" s="46"/>
      <c r="AN10" s="46"/>
      <c r="AO10" s="46"/>
      <c r="AP10" s="46"/>
      <c r="AQ10" s="46"/>
      <c r="AR10" s="46"/>
      <c r="AS10" s="46"/>
      <c r="AT10" s="45">
        <f>データ!W6</f>
        <v>0.01</v>
      </c>
      <c r="AU10" s="45"/>
      <c r="AV10" s="45"/>
      <c r="AW10" s="45"/>
      <c r="AX10" s="45"/>
      <c r="AY10" s="45"/>
      <c r="AZ10" s="45"/>
      <c r="BA10" s="45"/>
      <c r="BB10" s="45">
        <f>データ!X6</f>
        <v>2300</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114</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115</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116</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【98.12】</v>
      </c>
      <c r="F85" s="12" t="str">
        <f>データ!AT6</f>
        <v>【736.54】</v>
      </c>
      <c r="G85" s="12" t="str">
        <f>データ!BE6</f>
        <v>【91.53】</v>
      </c>
      <c r="H85" s="12" t="str">
        <f>データ!BP6</f>
        <v>【1,522.01】</v>
      </c>
      <c r="I85" s="12" t="str">
        <f>データ!CA6</f>
        <v>【37.79】</v>
      </c>
      <c r="J85" s="12" t="str">
        <f>データ!CL6</f>
        <v>【497.52】</v>
      </c>
      <c r="K85" s="12" t="str">
        <f>データ!CW6</f>
        <v>【46.97】</v>
      </c>
      <c r="L85" s="12" t="str">
        <f>データ!DH6</f>
        <v>【90.42】</v>
      </c>
      <c r="M85" s="12" t="str">
        <f>データ!DS6</f>
        <v>【31.92】</v>
      </c>
      <c r="N85" s="12" t="str">
        <f>データ!ED6</f>
        <v>【0.00】</v>
      </c>
      <c r="O85" s="12" t="str">
        <f>データ!EO6</f>
        <v>【0.00】</v>
      </c>
    </row>
  </sheetData>
  <sheetProtection algorithmName="SHA-512" hashValue="z+6bOh9Xr/RbqS6LfOeUqWXV+RH5aaZhkLHbTs4dUXSzCle0SMcPpanMOFubaMNiv50wX+Lq9KPNopoCNHle2Q==" saltValue="lF8cq5Ym4xKCvaHYhsJp/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72087</v>
      </c>
      <c r="D6" s="19">
        <f t="shared" si="3"/>
        <v>46</v>
      </c>
      <c r="E6" s="19">
        <f t="shared" si="3"/>
        <v>17</v>
      </c>
      <c r="F6" s="19">
        <f t="shared" si="3"/>
        <v>9</v>
      </c>
      <c r="G6" s="19">
        <f t="shared" si="3"/>
        <v>0</v>
      </c>
      <c r="H6" s="19" t="str">
        <f t="shared" si="3"/>
        <v>福島県　喜多方市</v>
      </c>
      <c r="I6" s="19" t="str">
        <f t="shared" si="3"/>
        <v>法適用</v>
      </c>
      <c r="J6" s="19" t="str">
        <f t="shared" si="3"/>
        <v>下水道事業</v>
      </c>
      <c r="K6" s="19" t="str">
        <f t="shared" si="3"/>
        <v>小規模集合排水処理</v>
      </c>
      <c r="L6" s="19" t="str">
        <f t="shared" si="3"/>
        <v>I2</v>
      </c>
      <c r="M6" s="19" t="str">
        <f t="shared" si="3"/>
        <v>非設置</v>
      </c>
      <c r="N6" s="20" t="str">
        <f t="shared" si="3"/>
        <v>-</v>
      </c>
      <c r="O6" s="20">
        <f t="shared" si="3"/>
        <v>4.9000000000000004</v>
      </c>
      <c r="P6" s="20">
        <f t="shared" si="3"/>
        <v>0.05</v>
      </c>
      <c r="Q6" s="20">
        <f t="shared" si="3"/>
        <v>48.73</v>
      </c>
      <c r="R6" s="20">
        <f t="shared" si="3"/>
        <v>3390</v>
      </c>
      <c r="S6" s="20">
        <f t="shared" si="3"/>
        <v>46004</v>
      </c>
      <c r="T6" s="20">
        <f t="shared" si="3"/>
        <v>554.63</v>
      </c>
      <c r="U6" s="20">
        <f t="shared" si="3"/>
        <v>82.95</v>
      </c>
      <c r="V6" s="20">
        <f t="shared" si="3"/>
        <v>23</v>
      </c>
      <c r="W6" s="20">
        <f t="shared" si="3"/>
        <v>0.01</v>
      </c>
      <c r="X6" s="20">
        <f t="shared" si="3"/>
        <v>2300</v>
      </c>
      <c r="Y6" s="21" t="str">
        <f>IF(Y7="",NA(),Y7)</f>
        <v>-</v>
      </c>
      <c r="Z6" s="21" t="str">
        <f t="shared" ref="Z6:AH6" si="4">IF(Z7="",NA(),Z7)</f>
        <v>-</v>
      </c>
      <c r="AA6" s="21" t="str">
        <f t="shared" si="4"/>
        <v>-</v>
      </c>
      <c r="AB6" s="21">
        <f t="shared" si="4"/>
        <v>105.64</v>
      </c>
      <c r="AC6" s="21">
        <f t="shared" si="4"/>
        <v>109.3</v>
      </c>
      <c r="AD6" s="21" t="str">
        <f t="shared" si="4"/>
        <v>-</v>
      </c>
      <c r="AE6" s="21" t="str">
        <f t="shared" si="4"/>
        <v>-</v>
      </c>
      <c r="AF6" s="21" t="str">
        <f t="shared" si="4"/>
        <v>-</v>
      </c>
      <c r="AG6" s="21">
        <f t="shared" si="4"/>
        <v>100.42</v>
      </c>
      <c r="AH6" s="21">
        <f t="shared" si="4"/>
        <v>98.03</v>
      </c>
      <c r="AI6" s="20" t="str">
        <f>IF(AI7="","",IF(AI7="-","【-】","【"&amp;SUBSTITUTE(TEXT(AI7,"#,##0.00"),"-","△")&amp;"】"))</f>
        <v>【98.12】</v>
      </c>
      <c r="AJ6" s="21" t="str">
        <f>IF(AJ7="",NA(),AJ7)</f>
        <v>-</v>
      </c>
      <c r="AK6" s="21" t="str">
        <f t="shared" ref="AK6:AS6" si="5">IF(AK7="",NA(),AK7)</f>
        <v>-</v>
      </c>
      <c r="AL6" s="21" t="str">
        <f t="shared" si="5"/>
        <v>-</v>
      </c>
      <c r="AM6" s="20">
        <f t="shared" si="5"/>
        <v>0</v>
      </c>
      <c r="AN6" s="20">
        <f t="shared" si="5"/>
        <v>0</v>
      </c>
      <c r="AO6" s="21" t="str">
        <f t="shared" si="5"/>
        <v>-</v>
      </c>
      <c r="AP6" s="21" t="str">
        <f t="shared" si="5"/>
        <v>-</v>
      </c>
      <c r="AQ6" s="21" t="str">
        <f t="shared" si="5"/>
        <v>-</v>
      </c>
      <c r="AR6" s="21">
        <f t="shared" si="5"/>
        <v>762.05</v>
      </c>
      <c r="AS6" s="21">
        <f t="shared" si="5"/>
        <v>755.68</v>
      </c>
      <c r="AT6" s="20" t="str">
        <f>IF(AT7="","",IF(AT7="-","【-】","【"&amp;SUBSTITUTE(TEXT(AT7,"#,##0.00"),"-","△")&amp;"】"))</f>
        <v>【736.54】</v>
      </c>
      <c r="AU6" s="21" t="str">
        <f>IF(AU7="",NA(),AU7)</f>
        <v>-</v>
      </c>
      <c r="AV6" s="21" t="str">
        <f t="shared" ref="AV6:BD6" si="6">IF(AV7="",NA(),AV7)</f>
        <v>-</v>
      </c>
      <c r="AW6" s="21" t="str">
        <f t="shared" si="6"/>
        <v>-</v>
      </c>
      <c r="AX6" s="21" t="str">
        <f t="shared" si="6"/>
        <v>-</v>
      </c>
      <c r="AY6" s="21">
        <f t="shared" si="6"/>
        <v>138.11000000000001</v>
      </c>
      <c r="AZ6" s="21" t="str">
        <f t="shared" si="6"/>
        <v>-</v>
      </c>
      <c r="BA6" s="21" t="str">
        <f t="shared" si="6"/>
        <v>-</v>
      </c>
      <c r="BB6" s="21" t="str">
        <f t="shared" si="6"/>
        <v>-</v>
      </c>
      <c r="BC6" s="21">
        <f t="shared" si="6"/>
        <v>92.61</v>
      </c>
      <c r="BD6" s="21">
        <f t="shared" si="6"/>
        <v>91.41</v>
      </c>
      <c r="BE6" s="20" t="str">
        <f>IF(BE7="","",IF(BE7="-","【-】","【"&amp;SUBSTITUTE(TEXT(BE7,"#,##0.00"),"-","△")&amp;"】"))</f>
        <v>【91.53】</v>
      </c>
      <c r="BF6" s="21" t="str">
        <f>IF(BF7="",NA(),BF7)</f>
        <v>-</v>
      </c>
      <c r="BG6" s="21" t="str">
        <f t="shared" ref="BG6:BO6" si="7">IF(BG7="",NA(),BG7)</f>
        <v>-</v>
      </c>
      <c r="BH6" s="21" t="str">
        <f t="shared" si="7"/>
        <v>-</v>
      </c>
      <c r="BI6" s="20">
        <f t="shared" si="7"/>
        <v>0</v>
      </c>
      <c r="BJ6" s="20">
        <f t="shared" si="7"/>
        <v>0</v>
      </c>
      <c r="BK6" s="21" t="str">
        <f t="shared" si="7"/>
        <v>-</v>
      </c>
      <c r="BL6" s="21" t="str">
        <f t="shared" si="7"/>
        <v>-</v>
      </c>
      <c r="BM6" s="21" t="str">
        <f t="shared" si="7"/>
        <v>-</v>
      </c>
      <c r="BN6" s="21">
        <f t="shared" si="7"/>
        <v>1640.16</v>
      </c>
      <c r="BO6" s="21">
        <f t="shared" si="7"/>
        <v>1521.05</v>
      </c>
      <c r="BP6" s="20" t="str">
        <f>IF(BP7="","",IF(BP7="-","【-】","【"&amp;SUBSTITUTE(TEXT(BP7,"#,##0.00"),"-","△")&amp;"】"))</f>
        <v>【1,522.01】</v>
      </c>
      <c r="BQ6" s="21" t="str">
        <f>IF(BQ7="",NA(),BQ7)</f>
        <v>-</v>
      </c>
      <c r="BR6" s="21" t="str">
        <f t="shared" ref="BR6:BZ6" si="8">IF(BR7="",NA(),BR7)</f>
        <v>-</v>
      </c>
      <c r="BS6" s="21" t="str">
        <f t="shared" si="8"/>
        <v>-</v>
      </c>
      <c r="BT6" s="21">
        <f t="shared" si="8"/>
        <v>28.89</v>
      </c>
      <c r="BU6" s="21">
        <f t="shared" si="8"/>
        <v>29.41</v>
      </c>
      <c r="BV6" s="21" t="str">
        <f t="shared" si="8"/>
        <v>-</v>
      </c>
      <c r="BW6" s="21" t="str">
        <f t="shared" si="8"/>
        <v>-</v>
      </c>
      <c r="BX6" s="21" t="str">
        <f t="shared" si="8"/>
        <v>-</v>
      </c>
      <c r="BY6" s="21">
        <f t="shared" si="8"/>
        <v>38.270000000000003</v>
      </c>
      <c r="BZ6" s="21">
        <f t="shared" si="8"/>
        <v>37.520000000000003</v>
      </c>
      <c r="CA6" s="20" t="str">
        <f>IF(CA7="","",IF(CA7="-","【-】","【"&amp;SUBSTITUTE(TEXT(CA7,"#,##0.00"),"-","△")&amp;"】"))</f>
        <v>【37.79】</v>
      </c>
      <c r="CB6" s="21" t="str">
        <f>IF(CB7="",NA(),CB7)</f>
        <v>-</v>
      </c>
      <c r="CC6" s="21" t="str">
        <f t="shared" ref="CC6:CK6" si="9">IF(CC7="",NA(),CC7)</f>
        <v>-</v>
      </c>
      <c r="CD6" s="21" t="str">
        <f t="shared" si="9"/>
        <v>-</v>
      </c>
      <c r="CE6" s="21">
        <f t="shared" si="9"/>
        <v>538.77</v>
      </c>
      <c r="CF6" s="21">
        <f t="shared" si="9"/>
        <v>520.17999999999995</v>
      </c>
      <c r="CG6" s="21" t="str">
        <f t="shared" si="9"/>
        <v>-</v>
      </c>
      <c r="CH6" s="21" t="str">
        <f t="shared" si="9"/>
        <v>-</v>
      </c>
      <c r="CI6" s="21" t="str">
        <f t="shared" si="9"/>
        <v>-</v>
      </c>
      <c r="CJ6" s="21">
        <f t="shared" si="9"/>
        <v>486.77</v>
      </c>
      <c r="CK6" s="21">
        <f t="shared" si="9"/>
        <v>502.1</v>
      </c>
      <c r="CL6" s="20" t="str">
        <f>IF(CL7="","",IF(CL7="-","【-】","【"&amp;SUBSTITUTE(TEXT(CL7,"#,##0.00"),"-","△")&amp;"】"))</f>
        <v>【497.52】</v>
      </c>
      <c r="CM6" s="21" t="str">
        <f>IF(CM7="",NA(),CM7)</f>
        <v>-</v>
      </c>
      <c r="CN6" s="21" t="str">
        <f t="shared" ref="CN6:CV6" si="10">IF(CN7="",NA(),CN7)</f>
        <v>-</v>
      </c>
      <c r="CO6" s="21" t="str">
        <f t="shared" si="10"/>
        <v>-</v>
      </c>
      <c r="CP6" s="21">
        <f t="shared" si="10"/>
        <v>64.290000000000006</v>
      </c>
      <c r="CQ6" s="21">
        <f t="shared" si="10"/>
        <v>64.290000000000006</v>
      </c>
      <c r="CR6" s="21" t="str">
        <f t="shared" si="10"/>
        <v>-</v>
      </c>
      <c r="CS6" s="21" t="str">
        <f t="shared" si="10"/>
        <v>-</v>
      </c>
      <c r="CT6" s="21" t="str">
        <f t="shared" si="10"/>
        <v>-</v>
      </c>
      <c r="CU6" s="21">
        <f t="shared" si="10"/>
        <v>34.700000000000003</v>
      </c>
      <c r="CV6" s="21">
        <f t="shared" si="10"/>
        <v>46.83</v>
      </c>
      <c r="CW6" s="20" t="str">
        <f>IF(CW7="","",IF(CW7="-","【-】","【"&amp;SUBSTITUTE(TEXT(CW7,"#,##0.00"),"-","△")&amp;"】"))</f>
        <v>【46.97】</v>
      </c>
      <c r="CX6" s="21" t="str">
        <f>IF(CX7="",NA(),CX7)</f>
        <v>-</v>
      </c>
      <c r="CY6" s="21" t="str">
        <f t="shared" ref="CY6:DG6" si="11">IF(CY7="",NA(),CY7)</f>
        <v>-</v>
      </c>
      <c r="CZ6" s="21" t="str">
        <f t="shared" si="11"/>
        <v>-</v>
      </c>
      <c r="DA6" s="21">
        <f t="shared" si="11"/>
        <v>100</v>
      </c>
      <c r="DB6" s="21">
        <f t="shared" si="11"/>
        <v>100</v>
      </c>
      <c r="DC6" s="21" t="str">
        <f t="shared" si="11"/>
        <v>-</v>
      </c>
      <c r="DD6" s="21" t="str">
        <f t="shared" si="11"/>
        <v>-</v>
      </c>
      <c r="DE6" s="21" t="str">
        <f t="shared" si="11"/>
        <v>-</v>
      </c>
      <c r="DF6" s="21">
        <f t="shared" si="11"/>
        <v>90.04</v>
      </c>
      <c r="DG6" s="21">
        <f t="shared" si="11"/>
        <v>90.58</v>
      </c>
      <c r="DH6" s="20" t="str">
        <f>IF(DH7="","",IF(DH7="-","【-】","【"&amp;SUBSTITUTE(TEXT(DH7,"#,##0.00"),"-","△")&amp;"】"))</f>
        <v>【90.42】</v>
      </c>
      <c r="DI6" s="21" t="str">
        <f>IF(DI7="",NA(),DI7)</f>
        <v>-</v>
      </c>
      <c r="DJ6" s="21" t="str">
        <f t="shared" ref="DJ6:DR6" si="12">IF(DJ7="",NA(),DJ7)</f>
        <v>-</v>
      </c>
      <c r="DK6" s="21" t="str">
        <f t="shared" si="12"/>
        <v>-</v>
      </c>
      <c r="DL6" s="21">
        <f t="shared" si="12"/>
        <v>4.78</v>
      </c>
      <c r="DM6" s="21">
        <f t="shared" si="12"/>
        <v>9.56</v>
      </c>
      <c r="DN6" s="21" t="str">
        <f t="shared" si="12"/>
        <v>-</v>
      </c>
      <c r="DO6" s="21" t="str">
        <f t="shared" si="12"/>
        <v>-</v>
      </c>
      <c r="DP6" s="21" t="str">
        <f t="shared" si="12"/>
        <v>-</v>
      </c>
      <c r="DQ6" s="21">
        <f t="shared" si="12"/>
        <v>29.28</v>
      </c>
      <c r="DR6" s="21">
        <f t="shared" si="12"/>
        <v>32.380000000000003</v>
      </c>
      <c r="DS6" s="20" t="str">
        <f>IF(DS7="","",IF(DS7="-","【-】","【"&amp;SUBSTITUTE(TEXT(DS7,"#,##0.00"),"-","△")&amp;"】"))</f>
        <v>【31.92】</v>
      </c>
      <c r="DT6" s="21" t="str">
        <f>IF(DT7="",NA(),DT7)</f>
        <v>-</v>
      </c>
      <c r="DU6" s="21" t="str">
        <f t="shared" ref="DU6:EC6" si="13">IF(DU7="",NA(),DU7)</f>
        <v>-</v>
      </c>
      <c r="DV6" s="21" t="str">
        <f t="shared" si="13"/>
        <v>-</v>
      </c>
      <c r="DW6" s="20">
        <f t="shared" si="13"/>
        <v>0</v>
      </c>
      <c r="DX6" s="20">
        <f t="shared" si="13"/>
        <v>0</v>
      </c>
      <c r="DY6" s="21" t="str">
        <f t="shared" si="13"/>
        <v>-</v>
      </c>
      <c r="DZ6" s="21" t="str">
        <f t="shared" si="13"/>
        <v>-</v>
      </c>
      <c r="EA6" s="21" t="str">
        <f t="shared" si="13"/>
        <v>-</v>
      </c>
      <c r="EB6" s="20">
        <f t="shared" si="13"/>
        <v>0</v>
      </c>
      <c r="EC6" s="20">
        <f t="shared" si="13"/>
        <v>0</v>
      </c>
      <c r="ED6" s="20" t="str">
        <f>IF(ED7="","",IF(ED7="-","【-】","【"&amp;SUBSTITUTE(TEXT(ED7,"#,##0.00"),"-","△")&amp;"】"))</f>
        <v>【0.00】</v>
      </c>
      <c r="EE6" s="21" t="str">
        <f>IF(EE7="",NA(),EE7)</f>
        <v>-</v>
      </c>
      <c r="EF6" s="21" t="str">
        <f t="shared" ref="EF6:EN6" si="14">IF(EF7="",NA(),EF7)</f>
        <v>-</v>
      </c>
      <c r="EG6" s="21" t="str">
        <f t="shared" si="14"/>
        <v>-</v>
      </c>
      <c r="EH6" s="20">
        <f t="shared" si="14"/>
        <v>0</v>
      </c>
      <c r="EI6" s="20">
        <f t="shared" si="14"/>
        <v>0</v>
      </c>
      <c r="EJ6" s="21" t="str">
        <f t="shared" si="14"/>
        <v>-</v>
      </c>
      <c r="EK6" s="21" t="str">
        <f t="shared" si="14"/>
        <v>-</v>
      </c>
      <c r="EL6" s="21" t="str">
        <f t="shared" si="14"/>
        <v>-</v>
      </c>
      <c r="EM6" s="20">
        <f t="shared" si="14"/>
        <v>0</v>
      </c>
      <c r="EN6" s="20">
        <f t="shared" si="14"/>
        <v>0</v>
      </c>
      <c r="EO6" s="20" t="str">
        <f>IF(EO7="","",IF(EO7="-","【-】","【"&amp;SUBSTITUTE(TEXT(EO7,"#,##0.00"),"-","△")&amp;"】"))</f>
        <v>【0.00】</v>
      </c>
    </row>
    <row r="7" spans="1:148" s="22" customFormat="1" x14ac:dyDescent="0.15">
      <c r="A7" s="14"/>
      <c r="B7" s="23">
        <v>2021</v>
      </c>
      <c r="C7" s="23">
        <v>72087</v>
      </c>
      <c r="D7" s="23">
        <v>46</v>
      </c>
      <c r="E7" s="23">
        <v>17</v>
      </c>
      <c r="F7" s="23">
        <v>9</v>
      </c>
      <c r="G7" s="23">
        <v>0</v>
      </c>
      <c r="H7" s="23" t="s">
        <v>96</v>
      </c>
      <c r="I7" s="23" t="s">
        <v>97</v>
      </c>
      <c r="J7" s="23" t="s">
        <v>98</v>
      </c>
      <c r="K7" s="23" t="s">
        <v>99</v>
      </c>
      <c r="L7" s="23" t="s">
        <v>100</v>
      </c>
      <c r="M7" s="23" t="s">
        <v>101</v>
      </c>
      <c r="N7" s="24" t="s">
        <v>102</v>
      </c>
      <c r="O7" s="24">
        <v>4.9000000000000004</v>
      </c>
      <c r="P7" s="24">
        <v>0.05</v>
      </c>
      <c r="Q7" s="24">
        <v>48.73</v>
      </c>
      <c r="R7" s="24">
        <v>3390</v>
      </c>
      <c r="S7" s="24">
        <v>46004</v>
      </c>
      <c r="T7" s="24">
        <v>554.63</v>
      </c>
      <c r="U7" s="24">
        <v>82.95</v>
      </c>
      <c r="V7" s="24">
        <v>23</v>
      </c>
      <c r="W7" s="24">
        <v>0.01</v>
      </c>
      <c r="X7" s="24">
        <v>2300</v>
      </c>
      <c r="Y7" s="24" t="s">
        <v>102</v>
      </c>
      <c r="Z7" s="24" t="s">
        <v>102</v>
      </c>
      <c r="AA7" s="24" t="s">
        <v>102</v>
      </c>
      <c r="AB7" s="24">
        <v>105.64</v>
      </c>
      <c r="AC7" s="24">
        <v>109.3</v>
      </c>
      <c r="AD7" s="24" t="s">
        <v>102</v>
      </c>
      <c r="AE7" s="24" t="s">
        <v>102</v>
      </c>
      <c r="AF7" s="24" t="s">
        <v>102</v>
      </c>
      <c r="AG7" s="24">
        <v>100.42</v>
      </c>
      <c r="AH7" s="24">
        <v>98.03</v>
      </c>
      <c r="AI7" s="24">
        <v>98.12</v>
      </c>
      <c r="AJ7" s="24" t="s">
        <v>102</v>
      </c>
      <c r="AK7" s="24" t="s">
        <v>102</v>
      </c>
      <c r="AL7" s="24" t="s">
        <v>102</v>
      </c>
      <c r="AM7" s="24">
        <v>0</v>
      </c>
      <c r="AN7" s="24">
        <v>0</v>
      </c>
      <c r="AO7" s="24" t="s">
        <v>102</v>
      </c>
      <c r="AP7" s="24" t="s">
        <v>102</v>
      </c>
      <c r="AQ7" s="24" t="s">
        <v>102</v>
      </c>
      <c r="AR7" s="24">
        <v>762.05</v>
      </c>
      <c r="AS7" s="24">
        <v>755.68</v>
      </c>
      <c r="AT7" s="24">
        <v>736.54</v>
      </c>
      <c r="AU7" s="24" t="s">
        <v>102</v>
      </c>
      <c r="AV7" s="24" t="s">
        <v>102</v>
      </c>
      <c r="AW7" s="24" t="s">
        <v>102</v>
      </c>
      <c r="AX7" s="24" t="s">
        <v>102</v>
      </c>
      <c r="AY7" s="24">
        <v>138.11000000000001</v>
      </c>
      <c r="AZ7" s="24" t="s">
        <v>102</v>
      </c>
      <c r="BA7" s="24" t="s">
        <v>102</v>
      </c>
      <c r="BB7" s="24" t="s">
        <v>102</v>
      </c>
      <c r="BC7" s="24">
        <v>92.61</v>
      </c>
      <c r="BD7" s="24">
        <v>91.41</v>
      </c>
      <c r="BE7" s="24">
        <v>91.53</v>
      </c>
      <c r="BF7" s="24" t="s">
        <v>102</v>
      </c>
      <c r="BG7" s="24" t="s">
        <v>102</v>
      </c>
      <c r="BH7" s="24" t="s">
        <v>102</v>
      </c>
      <c r="BI7" s="24">
        <v>0</v>
      </c>
      <c r="BJ7" s="24">
        <v>0</v>
      </c>
      <c r="BK7" s="24" t="s">
        <v>102</v>
      </c>
      <c r="BL7" s="24" t="s">
        <v>102</v>
      </c>
      <c r="BM7" s="24" t="s">
        <v>102</v>
      </c>
      <c r="BN7" s="24">
        <v>1640.16</v>
      </c>
      <c r="BO7" s="24">
        <v>1521.05</v>
      </c>
      <c r="BP7" s="24">
        <v>1522.01</v>
      </c>
      <c r="BQ7" s="24" t="s">
        <v>102</v>
      </c>
      <c r="BR7" s="24" t="s">
        <v>102</v>
      </c>
      <c r="BS7" s="24" t="s">
        <v>102</v>
      </c>
      <c r="BT7" s="24">
        <v>28.89</v>
      </c>
      <c r="BU7" s="24">
        <v>29.41</v>
      </c>
      <c r="BV7" s="24" t="s">
        <v>102</v>
      </c>
      <c r="BW7" s="24" t="s">
        <v>102</v>
      </c>
      <c r="BX7" s="24" t="s">
        <v>102</v>
      </c>
      <c r="BY7" s="24">
        <v>38.270000000000003</v>
      </c>
      <c r="BZ7" s="24">
        <v>37.520000000000003</v>
      </c>
      <c r="CA7" s="24">
        <v>37.79</v>
      </c>
      <c r="CB7" s="24" t="s">
        <v>102</v>
      </c>
      <c r="CC7" s="24" t="s">
        <v>102</v>
      </c>
      <c r="CD7" s="24" t="s">
        <v>102</v>
      </c>
      <c r="CE7" s="24">
        <v>538.77</v>
      </c>
      <c r="CF7" s="24">
        <v>520.17999999999995</v>
      </c>
      <c r="CG7" s="24" t="s">
        <v>102</v>
      </c>
      <c r="CH7" s="24" t="s">
        <v>102</v>
      </c>
      <c r="CI7" s="24" t="s">
        <v>102</v>
      </c>
      <c r="CJ7" s="24">
        <v>486.77</v>
      </c>
      <c r="CK7" s="24">
        <v>502.1</v>
      </c>
      <c r="CL7" s="24">
        <v>497.52</v>
      </c>
      <c r="CM7" s="24" t="s">
        <v>102</v>
      </c>
      <c r="CN7" s="24" t="s">
        <v>102</v>
      </c>
      <c r="CO7" s="24" t="s">
        <v>102</v>
      </c>
      <c r="CP7" s="24">
        <v>64.290000000000006</v>
      </c>
      <c r="CQ7" s="24">
        <v>64.290000000000006</v>
      </c>
      <c r="CR7" s="24" t="s">
        <v>102</v>
      </c>
      <c r="CS7" s="24" t="s">
        <v>102</v>
      </c>
      <c r="CT7" s="24" t="s">
        <v>102</v>
      </c>
      <c r="CU7" s="24">
        <v>34.700000000000003</v>
      </c>
      <c r="CV7" s="24">
        <v>46.83</v>
      </c>
      <c r="CW7" s="24">
        <v>46.97</v>
      </c>
      <c r="CX7" s="24" t="s">
        <v>102</v>
      </c>
      <c r="CY7" s="24" t="s">
        <v>102</v>
      </c>
      <c r="CZ7" s="24" t="s">
        <v>102</v>
      </c>
      <c r="DA7" s="24">
        <v>100</v>
      </c>
      <c r="DB7" s="24">
        <v>100</v>
      </c>
      <c r="DC7" s="24" t="s">
        <v>102</v>
      </c>
      <c r="DD7" s="24" t="s">
        <v>102</v>
      </c>
      <c r="DE7" s="24" t="s">
        <v>102</v>
      </c>
      <c r="DF7" s="24">
        <v>90.04</v>
      </c>
      <c r="DG7" s="24">
        <v>90.58</v>
      </c>
      <c r="DH7" s="24">
        <v>90.42</v>
      </c>
      <c r="DI7" s="24" t="s">
        <v>102</v>
      </c>
      <c r="DJ7" s="24" t="s">
        <v>102</v>
      </c>
      <c r="DK7" s="24" t="s">
        <v>102</v>
      </c>
      <c r="DL7" s="24">
        <v>4.78</v>
      </c>
      <c r="DM7" s="24">
        <v>9.56</v>
      </c>
      <c r="DN7" s="24" t="s">
        <v>102</v>
      </c>
      <c r="DO7" s="24" t="s">
        <v>102</v>
      </c>
      <c r="DP7" s="24" t="s">
        <v>102</v>
      </c>
      <c r="DQ7" s="24">
        <v>29.28</v>
      </c>
      <c r="DR7" s="24">
        <v>32.380000000000003</v>
      </c>
      <c r="DS7" s="24">
        <v>31.92</v>
      </c>
      <c r="DT7" s="24" t="s">
        <v>102</v>
      </c>
      <c r="DU7" s="24" t="s">
        <v>102</v>
      </c>
      <c r="DV7" s="24" t="s">
        <v>102</v>
      </c>
      <c r="DW7" s="24">
        <v>0</v>
      </c>
      <c r="DX7" s="24">
        <v>0</v>
      </c>
      <c r="DY7" s="24" t="s">
        <v>102</v>
      </c>
      <c r="DZ7" s="24" t="s">
        <v>102</v>
      </c>
      <c r="EA7" s="24" t="s">
        <v>102</v>
      </c>
      <c r="EB7" s="24">
        <v>0</v>
      </c>
      <c r="EC7" s="24">
        <v>0</v>
      </c>
      <c r="ED7" s="24">
        <v>0</v>
      </c>
      <c r="EE7" s="24" t="s">
        <v>102</v>
      </c>
      <c r="EF7" s="24" t="s">
        <v>102</v>
      </c>
      <c r="EG7" s="24" t="s">
        <v>102</v>
      </c>
      <c r="EH7" s="24">
        <v>0</v>
      </c>
      <c r="EI7" s="24">
        <v>0</v>
      </c>
      <c r="EJ7" s="24" t="s">
        <v>102</v>
      </c>
      <c r="EK7" s="24" t="s">
        <v>102</v>
      </c>
      <c r="EL7" s="24" t="s">
        <v>102</v>
      </c>
      <c r="EM7" s="24">
        <v>0</v>
      </c>
      <c r="EN7" s="24">
        <v>0</v>
      </c>
      <c r="EO7" s="24">
        <v>0</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110</v>
      </c>
      <c r="D13" t="s">
        <v>111</v>
      </c>
      <c r="E13" t="s">
        <v>112</v>
      </c>
      <c r="F13" t="s">
        <v>111</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建設部_下水道課1131</cp:lastModifiedBy>
  <cp:lastPrinted>2023-01-20T08:30:46Z</cp:lastPrinted>
  <dcterms:created xsi:type="dcterms:W3CDTF">2022-12-01T01:39:40Z</dcterms:created>
  <dcterms:modified xsi:type="dcterms:W3CDTF">2023-01-20T08:32:37Z</dcterms:modified>
  <cp:category/>
</cp:coreProperties>
</file>