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hdd\課長補佐\公営企業会計移行・経営戦略策定\「経営戦略」の策定推進について\喜多方市下水道事業経営戦略\経営比較分析表\R02決算値　経営比較分析表\【経営比較分析表】2020_072087_46_1718\"/>
    </mc:Choice>
  </mc:AlternateContent>
  <workbookProtection workbookAlgorithmName="SHA-512" workbookHashValue="0Cs1D4DGJPx2CmMovHxQNV80q0uYi7FN605zx5suT+4RmrknyjMFzwfYjg0Qfae8XzNMQcS464Np9Q66VxuVvw==" workbookSaltValue="Ani+RWfh2InAgJRDr0fyA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<sst xmlns="http://schemas.openxmlformats.org/spreadsheetml/2006/main" count="319" uniqueCount="118">
  <si>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</si>
  <si>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</si>
  <si>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</si>
  <si>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</si>
  <si>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</si>
  <si>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</si>
  <si>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</si>
  <si>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</si>
  <si>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</si>
  <si>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</si>
  <si>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</si>
  <si>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</si>
  <si>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</si>
  <si>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</si>
  <si>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</si>
  <si>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</si>
  <si>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</si>
  <si>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</si>
  <si>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</si>
  <si>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</si>
  <si>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</si>
  <si>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</si>
  <si>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</si>
  <si>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</si>
  <si>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</si>
  <si>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</si>
  <si>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</si>
  <si>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</si>
  <si>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</si>
  <si>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</si>
  <si>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</si>
  <si>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</si>
  <si>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</si>
  <si>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</si>
  <si>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</si>
  <si>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</si>
  <si>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</si>
  <si>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</si>
  <si>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</si>
  <si>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</si>
  <si>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</si>
  <si>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</si>
  <si>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</si>
  <si>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</si>
  <si>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</si>
  <si>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</si>
  <si>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</si>
  <si>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</si>
  <si>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</si>
  <si>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</si>
  <si>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</si>
  <si>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</si>
  <si>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</si>
  <si>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</si>
  <si>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</si>
  <si>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</si>
  <si>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</si>
  <si>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</si>
  <si>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</si>
  <si>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</si>
  <si>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</si>
  <si>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</si>
  <si>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</si>
  <si>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</si>
  <si>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</si>
  <si>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</si>
  <si>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</si>
  <si>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</si>
  <si>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</si>
  <si>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</si>
  <si>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</si>
  <si>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</si>
  <si>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</si>
  <si>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</si>
  <si>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</si>
  <si>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</si>
  <si>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</si>
  <si>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</si>
  <si>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</si>
  <si>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</si>
  <si>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</si>
  <si>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</si>
  <si>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</si>
  <si>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</si>
  <si>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</si>
  <si>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</si>
  <si>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</si>
  <si>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</si>
  <si>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</si>
  <si>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</si>
  <si>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</si>
  <si>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</si>
  <si>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</si>
  <si>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</si>
  <si>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</si>
  <si>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</si>
  <si>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</si>
  <si>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</si>
  <si>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</si>
  <si>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</si>
  <si>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</si>
  <si>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</si>
  <si>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</si>
  <si>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</si>
  <si>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</si>
  <si>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</si>
  <si>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</si>
  <si>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</si>
  <si>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</si>
  <si>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</si>
  <si>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</si>
  <si>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</si>
  <si>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</si>
  <si>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</si>
  <si>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</si>
  <si>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山都地区の堰沢処理区は、昭和60年度に供用開始され、それ以降12処理区を整備し、現在13処理区が供用開始されています。30年を経過した施設が１処理区、20年を経過した施設が６処理区、10年を経過した施設が６処理区あり、施設、設備の老朽化等による更新費用が増加する傾向となっている。
　今後は、更新計画を策定により、修繕と併せ、効率的な施設管理を図る予定である。
　管渠については、法定耐用年数である50年を経過している箇所はありません。なお、山都地区の堰沢処理区において昭和60年度に整備した箇所が最も古く35年を経過している。</t>
    <rPh sb="1" eb="3">
      <t>ヤマト</t>
    </rPh>
    <rPh sb="3" eb="5">
      <t>チク</t>
    </rPh>
    <rPh sb="62" eb="63">
      <t>ネン</t>
    </rPh>
    <rPh sb="64" eb="66">
      <t>ケイカ</t>
    </rPh>
    <rPh sb="68" eb="70">
      <t>シセツ</t>
    </rPh>
    <rPh sb="72" eb="74">
      <t>ショリ</t>
    </rPh>
    <rPh sb="74" eb="75">
      <t>ク</t>
    </rPh>
    <rPh sb="78" eb="79">
      <t>ネン</t>
    </rPh>
    <rPh sb="80" eb="82">
      <t>ケイカ</t>
    </rPh>
    <rPh sb="84" eb="86">
      <t>シセツ</t>
    </rPh>
    <rPh sb="88" eb="90">
      <t>ショリ</t>
    </rPh>
    <rPh sb="90" eb="91">
      <t>ク</t>
    </rPh>
    <rPh sb="94" eb="95">
      <t>ネン</t>
    </rPh>
    <rPh sb="96" eb="98">
      <t>ケイカ</t>
    </rPh>
    <rPh sb="100" eb="102">
      <t>シセツ</t>
    </rPh>
    <rPh sb="104" eb="106">
      <t>ショリ</t>
    </rPh>
    <rPh sb="106" eb="107">
      <t>ク</t>
    </rPh>
    <rPh sb="143" eb="145">
      <t>コンゴ</t>
    </rPh>
    <rPh sb="191" eb="193">
      <t>ホウテイ</t>
    </rPh>
    <rPh sb="222" eb="224">
      <t>ヤマト</t>
    </rPh>
    <rPh sb="224" eb="226">
      <t>チク</t>
    </rPh>
    <rPh sb="227" eb="228">
      <t>セキ</t>
    </rPh>
    <rPh sb="228" eb="229">
      <t>サワ</t>
    </rPh>
    <phoneticPr fontId="4"/>
  </si>
  <si>
    <t>　本市の農業集落排水施設は13処理区あり全て整備済みで、現在、建設中の施設及び新たな整備計画はありません。
　13処理区のうち、既に供用開始後10年以上経過した10処理区については、処理施設の長寿命化を図るための最適整備構想を策定し、国の交付金を活用しながら順次改築等の更新を行うこととしている。施設、設備の老朽化等による更新費用や維持管理経費が増加していく傾向となっている。
①経常収支比率については、100％を超えてはいるが一般会計負担金に依存している状況である。
③流動比率は、平均より高くなっている。
④企業債残高対事業規模比率については、基準内繰入金の見直しにより一般会計の負担が高くなったため減少している。
⑤経費回収率については、使用者の減少や施設老朽化による維持管理費の増加により平均値より低い状況である。
⑥汚水処理原価については、平均より高い状況となっており引き続きコスト縮減に取り組んでいかなければならない。
⑦施設利用率については、低い状態が続いており加入促進等による使用者の増を図る必要がある。
⑧水洗化率については、低い状態が続いており加入促進等による使用者の増を図る必要がある。</t>
    <rPh sb="236" eb="240">
      <t>リュウドウヒリツ</t>
    </rPh>
    <rPh sb="242" eb="244">
      <t>ヘイキン</t>
    </rPh>
    <rPh sb="246" eb="247">
      <t>タカ</t>
    </rPh>
    <rPh sb="353" eb="354">
      <t>ヒク</t>
    </rPh>
    <rPh sb="375" eb="377">
      <t>ヘイキン</t>
    </rPh>
    <phoneticPr fontId="4"/>
  </si>
  <si>
    <t>　令和2年度より地方公営企業法の一部を適用しました。
　概ね平均値と同程度ではあるが、今後も老朽施設の更新需要や人口減少による使用料収入の減少により更に厳しい経営状況になることが予想される。
　水洗化率も依然低いことから加入促進による利用率の向上を目指し使用料収入の増加を図って行かなければならない。
　公営企業会計の適用により適切に経営状況が把握できるようになったことから引き続きコスト縮減と収入確保の対策等を検討し、経営の改善に取り組んでいきます。</t>
    <rPh sb="28" eb="29">
      <t>オオム</t>
    </rPh>
    <rPh sb="34" eb="37">
      <t>ドウテイド</t>
    </rPh>
    <rPh sb="51" eb="53">
      <t>コウシン</t>
    </rPh>
    <rPh sb="53" eb="55">
      <t>ジュヨウ</t>
    </rPh>
    <rPh sb="56" eb="60">
      <t>ジンコウゲンショウ</t>
    </rPh>
    <rPh sb="63" eb="66">
      <t>シヨウリョウ</t>
    </rPh>
    <rPh sb="66" eb="68">
      <t>シュウニュウ</t>
    </rPh>
    <rPh sb="69" eb="71">
      <t>ゲンショウ</t>
    </rPh>
    <rPh sb="74" eb="75">
      <t>サラ</t>
    </rPh>
    <rPh sb="97" eb="101">
      <t>スイセンカリツ</t>
    </rPh>
    <rPh sb="102" eb="104">
      <t>イゼン</t>
    </rPh>
    <rPh sb="104" eb="105">
      <t>ヒク</t>
    </rPh>
    <rPh sb="110" eb="114">
      <t>カニュウソクシン</t>
    </rPh>
    <rPh sb="117" eb="120">
      <t>リヨウリツ</t>
    </rPh>
    <rPh sb="121" eb="123">
      <t>コウジョウ</t>
    </rPh>
    <rPh sb="124" eb="126">
      <t>メザ</t>
    </rPh>
    <rPh sb="127" eb="130">
      <t>シヨウリョウ</t>
    </rPh>
    <rPh sb="130" eb="132">
      <t>シュウニュウ</t>
    </rPh>
    <rPh sb="133" eb="135">
      <t>ゾウカ</t>
    </rPh>
    <rPh sb="136" eb="137">
      <t>ハカ</t>
    </rPh>
    <rPh sb="139" eb="140">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</si>
</sst>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C95-4189-97FE-C9FBA267FB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9C95-4189-97FE-C9FBA267FB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29.49</c:v>
                </c:pt>
              </c:numCache>
            </c:numRef>
          </c:val>
          <c:extLst>
            <c:ext xmlns:c16="http://schemas.microsoft.com/office/drawing/2014/chart" uri="{C3380CC4-5D6E-409C-BE32-E72D297353CC}">
              <c16:uniqueId val="{00000000-9C56-4C10-BCA3-13EDD81DB4C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55.26</c:v>
                </c:pt>
              </c:numCache>
            </c:numRef>
          </c:val>
          <c:smooth val="0"/>
          <c:extLst>
            <c:ext xmlns:c16="http://schemas.microsoft.com/office/drawing/2014/chart" uri="{C3380CC4-5D6E-409C-BE32-E72D297353CC}">
              <c16:uniqueId val="{00000001-9C56-4C10-BCA3-13EDD81DB4C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90.92</c:v>
                </c:pt>
              </c:numCache>
            </c:numRef>
          </c:val>
          <c:extLst>
            <c:ext xmlns:c16="http://schemas.microsoft.com/office/drawing/2014/chart" uri="{C3380CC4-5D6E-409C-BE32-E72D297353CC}">
              <c16:uniqueId val="{00000000-EF02-41EB-8EB1-43ED18804FD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90.52</c:v>
                </c:pt>
              </c:numCache>
            </c:numRef>
          </c:val>
          <c:smooth val="0"/>
          <c:extLst>
            <c:ext xmlns:c16="http://schemas.microsoft.com/office/drawing/2014/chart" uri="{C3380CC4-5D6E-409C-BE32-E72D297353CC}">
              <c16:uniqueId val="{00000001-EF02-41EB-8EB1-43ED18804FD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102.72</c:v>
                </c:pt>
              </c:numCache>
            </c:numRef>
          </c:val>
          <c:extLst>
            <c:ext xmlns:c16="http://schemas.microsoft.com/office/drawing/2014/chart" uri="{C3380CC4-5D6E-409C-BE32-E72D297353CC}">
              <c16:uniqueId val="{00000000-DFAF-4E5B-BF58-62431136D1A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103.09</c:v>
                </c:pt>
              </c:numCache>
            </c:numRef>
          </c:val>
          <c:smooth val="0"/>
          <c:extLst>
            <c:ext xmlns:c16="http://schemas.microsoft.com/office/drawing/2014/chart" uri="{C3380CC4-5D6E-409C-BE32-E72D297353CC}">
              <c16:uniqueId val="{00000001-DFAF-4E5B-BF58-62431136D1A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3.48</c:v>
                </c:pt>
              </c:numCache>
            </c:numRef>
          </c:val>
          <c:extLst>
            <c:ext xmlns:c16="http://schemas.microsoft.com/office/drawing/2014/chart" uri="{C3380CC4-5D6E-409C-BE32-E72D297353CC}">
              <c16:uniqueId val="{00000000-A10F-4EDD-B00F-2E8BA40EF35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24.8</c:v>
                </c:pt>
              </c:numCache>
            </c:numRef>
          </c:val>
          <c:smooth val="0"/>
          <c:extLst>
            <c:ext xmlns:c16="http://schemas.microsoft.com/office/drawing/2014/chart" uri="{C3380CC4-5D6E-409C-BE32-E72D297353CC}">
              <c16:uniqueId val="{00000001-A10F-4EDD-B00F-2E8BA40EF35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485-4068-87D6-A5D5FBA967B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485-4068-87D6-A5D5FBA967B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399-440C-8B59-62229CCA1E6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101.24</c:v>
                </c:pt>
              </c:numCache>
            </c:numRef>
          </c:val>
          <c:smooth val="0"/>
          <c:extLst>
            <c:ext xmlns:c16="http://schemas.microsoft.com/office/drawing/2014/chart" uri="{C3380CC4-5D6E-409C-BE32-E72D297353CC}">
              <c16:uniqueId val="{00000001-8399-440C-8B59-62229CCA1E6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125.64</c:v>
                </c:pt>
              </c:numCache>
            </c:numRef>
          </c:val>
          <c:extLst>
            <c:ext xmlns:c16="http://schemas.microsoft.com/office/drawing/2014/chart" uri="{C3380CC4-5D6E-409C-BE32-E72D297353CC}">
              <c16:uniqueId val="{00000000-679B-4557-B1E6-A290C15CE95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37.24</c:v>
                </c:pt>
              </c:numCache>
            </c:numRef>
          </c:val>
          <c:smooth val="0"/>
          <c:extLst>
            <c:ext xmlns:c16="http://schemas.microsoft.com/office/drawing/2014/chart" uri="{C3380CC4-5D6E-409C-BE32-E72D297353CC}">
              <c16:uniqueId val="{00000001-679B-4557-B1E6-A290C15CE95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F24-408A-AEAD-CF50D52C5B7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783.8</c:v>
                </c:pt>
              </c:numCache>
            </c:numRef>
          </c:val>
          <c:smooth val="0"/>
          <c:extLst>
            <c:ext xmlns:c16="http://schemas.microsoft.com/office/drawing/2014/chart" uri="{C3380CC4-5D6E-409C-BE32-E72D297353CC}">
              <c16:uniqueId val="{00000001-2F24-408A-AEAD-CF50D52C5B7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43.2</c:v>
                </c:pt>
              </c:numCache>
            </c:numRef>
          </c:val>
          <c:extLst>
            <c:ext xmlns:c16="http://schemas.microsoft.com/office/drawing/2014/chart" uri="{C3380CC4-5D6E-409C-BE32-E72D297353CC}">
              <c16:uniqueId val="{00000000-7C2B-4ADC-B11B-448F681C976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68.11</c:v>
                </c:pt>
              </c:numCache>
            </c:numRef>
          </c:val>
          <c:smooth val="0"/>
          <c:extLst>
            <c:ext xmlns:c16="http://schemas.microsoft.com/office/drawing/2014/chart" uri="{C3380CC4-5D6E-409C-BE32-E72D297353CC}">
              <c16:uniqueId val="{00000001-7C2B-4ADC-B11B-448F681C976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380.16</c:v>
                </c:pt>
              </c:numCache>
            </c:numRef>
          </c:val>
          <c:extLst>
            <c:ext xmlns:c16="http://schemas.microsoft.com/office/drawing/2014/chart" uri="{C3380CC4-5D6E-409C-BE32-E72D297353CC}">
              <c16:uniqueId val="{00000000-9025-4E97-B1A2-0D0AC422EC3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222.41</c:v>
                </c:pt>
              </c:numCache>
            </c:numRef>
          </c:val>
          <c:smooth val="0"/>
          <c:extLst>
            <c:ext xmlns:c16="http://schemas.microsoft.com/office/drawing/2014/chart" uri="{C3380CC4-5D6E-409C-BE32-E72D297353CC}">
              <c16:uniqueId val="{00000001-9025-4E97-B1A2-0D0AC422EC3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H12" sqref="BH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喜多方市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46602</v>
      </c>
      <c r="AM8" s="51"/>
      <c r="AN8" s="51"/>
      <c r="AO8" s="51"/>
      <c r="AP8" s="51"/>
      <c r="AQ8" s="51"/>
      <c r="AR8" s="51"/>
      <c r="AS8" s="51"/>
      <c r="AT8" s="46">
        <f>データ!T6</f>
        <v>554.63</v>
      </c>
      <c r="AU8" s="46"/>
      <c r="AV8" s="46"/>
      <c r="AW8" s="46"/>
      <c r="AX8" s="46"/>
      <c r="AY8" s="46"/>
      <c r="AZ8" s="46"/>
      <c r="BA8" s="46"/>
      <c r="BB8" s="46">
        <f>データ!U6</f>
        <v>84.02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77.7</v>
      </c>
      <c r="J10" s="46"/>
      <c r="K10" s="46"/>
      <c r="L10" s="46"/>
      <c r="M10" s="46"/>
      <c r="N10" s="46"/>
      <c r="O10" s="46"/>
      <c r="P10" s="46">
        <f>データ!P6</f>
        <v>5.25</v>
      </c>
      <c r="Q10" s="46"/>
      <c r="R10" s="46"/>
      <c r="S10" s="46"/>
      <c r="T10" s="46"/>
      <c r="U10" s="46"/>
      <c r="V10" s="46"/>
      <c r="W10" s="46">
        <f>データ!Q6</f>
        <v>86.88</v>
      </c>
      <c r="X10" s="46"/>
      <c r="Y10" s="46"/>
      <c r="Z10" s="46"/>
      <c r="AA10" s="46"/>
      <c r="AB10" s="46"/>
      <c r="AC10" s="46"/>
      <c r="AD10" s="51">
        <f>データ!R6</f>
        <v>3390</v>
      </c>
      <c r="AE10" s="51"/>
      <c r="AF10" s="51"/>
      <c r="AG10" s="51"/>
      <c r="AH10" s="51"/>
      <c r="AI10" s="51"/>
      <c r="AJ10" s="51"/>
      <c r="AK10" s="2"/>
      <c r="AL10" s="51">
        <f>データ!V6</f>
        <v>2434</v>
      </c>
      <c r="AM10" s="51"/>
      <c r="AN10" s="51"/>
      <c r="AO10" s="51"/>
      <c r="AP10" s="51"/>
      <c r="AQ10" s="51"/>
      <c r="AR10" s="51"/>
      <c r="AS10" s="51"/>
      <c r="AT10" s="46">
        <f>データ!W6</f>
        <v>2.9</v>
      </c>
      <c r="AU10" s="46"/>
      <c r="AV10" s="46"/>
      <c r="AW10" s="46"/>
      <c r="AX10" s="46"/>
      <c r="AY10" s="46"/>
      <c r="AZ10" s="46"/>
      <c r="BA10" s="46"/>
      <c r="BB10" s="46">
        <f>データ!X6</f>
        <v>839.31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ds/qkxPUSWH7iK+a1czg5/v2RuzaYi49FVO5XAQ0Km7At64UGkyEqd7G9jhydYGzpvDlhfXUjZ+8rXdwC20kdg==" saltValue="nULAnMm9nlaEfkFeoLGCh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72087</v>
      </c>
      <c r="D6" s="33">
        <f t="shared" si="3"/>
        <v>46</v>
      </c>
      <c r="E6" s="33">
        <f t="shared" si="3"/>
        <v>17</v>
      </c>
      <c r="F6" s="33">
        <f t="shared" si="3"/>
        <v>5</v>
      </c>
      <c r="G6" s="33">
        <f t="shared" si="3"/>
        <v>0</v>
      </c>
      <c r="H6" s="33" t="str">
        <f t="shared" si="3"/>
        <v>福島県　喜多方市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77.7</v>
      </c>
      <c r="P6" s="34">
        <f t="shared" si="3"/>
        <v>5.25</v>
      </c>
      <c r="Q6" s="34">
        <f t="shared" si="3"/>
        <v>86.88</v>
      </c>
      <c r="R6" s="34">
        <f t="shared" si="3"/>
        <v>3390</v>
      </c>
      <c r="S6" s="34">
        <f t="shared" si="3"/>
        <v>46602</v>
      </c>
      <c r="T6" s="34">
        <f t="shared" si="3"/>
        <v>554.63</v>
      </c>
      <c r="U6" s="34">
        <f t="shared" si="3"/>
        <v>84.02</v>
      </c>
      <c r="V6" s="34">
        <f t="shared" si="3"/>
        <v>2434</v>
      </c>
      <c r="W6" s="34">
        <f t="shared" si="3"/>
        <v>2.9</v>
      </c>
      <c r="X6" s="34">
        <f t="shared" si="3"/>
        <v>839.31</v>
      </c>
      <c r="Y6" s="35" t="str">
        <f>IF(Y7="",NA(),Y7)</f>
        <v>-</v>
      </c>
      <c r="Z6" s="35" t="str">
        <f t="shared" ref="Z6:AH6" si="4">IF(Z7="",NA(),Z7)</f>
        <v>-</v>
      </c>
      <c r="AA6" s="35" t="str">
        <f t="shared" si="4"/>
        <v>-</v>
      </c>
      <c r="AB6" s="35" t="str">
        <f t="shared" si="4"/>
        <v>-</v>
      </c>
      <c r="AC6" s="35">
        <f t="shared" si="4"/>
        <v>102.72</v>
      </c>
      <c r="AD6" s="35" t="str">
        <f t="shared" si="4"/>
        <v>-</v>
      </c>
      <c r="AE6" s="35" t="str">
        <f t="shared" si="4"/>
        <v>-</v>
      </c>
      <c r="AF6" s="35" t="str">
        <f t="shared" si="4"/>
        <v>-</v>
      </c>
      <c r="AG6" s="35" t="str">
        <f t="shared" si="4"/>
        <v>-</v>
      </c>
      <c r="AH6" s="35">
        <f t="shared" si="4"/>
        <v>103.09</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101.24</v>
      </c>
      <c r="AT6" s="34" t="str">
        <f>IF(AT7="","",IF(AT7="-","【-】","【"&amp;SUBSTITUTE(TEXT(AT7,"#,##0.00"),"-","△")&amp;"】"))</f>
        <v>【121.19】</v>
      </c>
      <c r="AU6" s="35" t="str">
        <f>IF(AU7="",NA(),AU7)</f>
        <v>-</v>
      </c>
      <c r="AV6" s="35" t="str">
        <f t="shared" ref="AV6:BD6" si="6">IF(AV7="",NA(),AV7)</f>
        <v>-</v>
      </c>
      <c r="AW6" s="35" t="str">
        <f t="shared" si="6"/>
        <v>-</v>
      </c>
      <c r="AX6" s="35" t="str">
        <f t="shared" si="6"/>
        <v>-</v>
      </c>
      <c r="AY6" s="35">
        <f t="shared" si="6"/>
        <v>125.64</v>
      </c>
      <c r="AZ6" s="35" t="str">
        <f t="shared" si="6"/>
        <v>-</v>
      </c>
      <c r="BA6" s="35" t="str">
        <f t="shared" si="6"/>
        <v>-</v>
      </c>
      <c r="BB6" s="35" t="str">
        <f t="shared" si="6"/>
        <v>-</v>
      </c>
      <c r="BC6" s="35" t="str">
        <f t="shared" si="6"/>
        <v>-</v>
      </c>
      <c r="BD6" s="35">
        <f t="shared" si="6"/>
        <v>37.24</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783.8</v>
      </c>
      <c r="BP6" s="34" t="str">
        <f>IF(BP7="","",IF(BP7="-","【-】","【"&amp;SUBSTITUTE(TEXT(BP7,"#,##0.00"),"-","△")&amp;"】"))</f>
        <v>【832.52】</v>
      </c>
      <c r="BQ6" s="35" t="str">
        <f>IF(BQ7="",NA(),BQ7)</f>
        <v>-</v>
      </c>
      <c r="BR6" s="35" t="str">
        <f t="shared" ref="BR6:BZ6" si="8">IF(BR7="",NA(),BR7)</f>
        <v>-</v>
      </c>
      <c r="BS6" s="35" t="str">
        <f t="shared" si="8"/>
        <v>-</v>
      </c>
      <c r="BT6" s="35" t="str">
        <f t="shared" si="8"/>
        <v>-</v>
      </c>
      <c r="BU6" s="35">
        <f t="shared" si="8"/>
        <v>43.2</v>
      </c>
      <c r="BV6" s="35" t="str">
        <f t="shared" si="8"/>
        <v>-</v>
      </c>
      <c r="BW6" s="35" t="str">
        <f t="shared" si="8"/>
        <v>-</v>
      </c>
      <c r="BX6" s="35" t="str">
        <f t="shared" si="8"/>
        <v>-</v>
      </c>
      <c r="BY6" s="35" t="str">
        <f t="shared" si="8"/>
        <v>-</v>
      </c>
      <c r="BZ6" s="35">
        <f t="shared" si="8"/>
        <v>68.11</v>
      </c>
      <c r="CA6" s="34" t="str">
        <f>IF(CA7="","",IF(CA7="-","【-】","【"&amp;SUBSTITUTE(TEXT(CA7,"#,##0.00"),"-","△")&amp;"】"))</f>
        <v>【60.94】</v>
      </c>
      <c r="CB6" s="35" t="str">
        <f>IF(CB7="",NA(),CB7)</f>
        <v>-</v>
      </c>
      <c r="CC6" s="35" t="str">
        <f t="shared" ref="CC6:CK6" si="9">IF(CC7="",NA(),CC7)</f>
        <v>-</v>
      </c>
      <c r="CD6" s="35" t="str">
        <f t="shared" si="9"/>
        <v>-</v>
      </c>
      <c r="CE6" s="35" t="str">
        <f t="shared" si="9"/>
        <v>-</v>
      </c>
      <c r="CF6" s="35">
        <f t="shared" si="9"/>
        <v>380.16</v>
      </c>
      <c r="CG6" s="35" t="str">
        <f t="shared" si="9"/>
        <v>-</v>
      </c>
      <c r="CH6" s="35" t="str">
        <f t="shared" si="9"/>
        <v>-</v>
      </c>
      <c r="CI6" s="35" t="str">
        <f t="shared" si="9"/>
        <v>-</v>
      </c>
      <c r="CJ6" s="35" t="str">
        <f t="shared" si="9"/>
        <v>-</v>
      </c>
      <c r="CK6" s="35">
        <f t="shared" si="9"/>
        <v>222.41</v>
      </c>
      <c r="CL6" s="34" t="str">
        <f>IF(CL7="","",IF(CL7="-","【-】","【"&amp;SUBSTITUTE(TEXT(CL7,"#,##0.00"),"-","△")&amp;"】"))</f>
        <v>【253.04】</v>
      </c>
      <c r="CM6" s="35" t="str">
        <f>IF(CM7="",NA(),CM7)</f>
        <v>-</v>
      </c>
      <c r="CN6" s="35" t="str">
        <f t="shared" ref="CN6:CV6" si="10">IF(CN7="",NA(),CN7)</f>
        <v>-</v>
      </c>
      <c r="CO6" s="35" t="str">
        <f t="shared" si="10"/>
        <v>-</v>
      </c>
      <c r="CP6" s="35" t="str">
        <f t="shared" si="10"/>
        <v>-</v>
      </c>
      <c r="CQ6" s="35">
        <f t="shared" si="10"/>
        <v>29.49</v>
      </c>
      <c r="CR6" s="35" t="str">
        <f t="shared" si="10"/>
        <v>-</v>
      </c>
      <c r="CS6" s="35" t="str">
        <f t="shared" si="10"/>
        <v>-</v>
      </c>
      <c r="CT6" s="35" t="str">
        <f t="shared" si="10"/>
        <v>-</v>
      </c>
      <c r="CU6" s="35" t="str">
        <f t="shared" si="10"/>
        <v>-</v>
      </c>
      <c r="CV6" s="35">
        <f t="shared" si="10"/>
        <v>55.26</v>
      </c>
      <c r="CW6" s="34" t="str">
        <f>IF(CW7="","",IF(CW7="-","【-】","【"&amp;SUBSTITUTE(TEXT(CW7,"#,##0.00"),"-","△")&amp;"】"))</f>
        <v>【54.84】</v>
      </c>
      <c r="CX6" s="35" t="str">
        <f>IF(CX7="",NA(),CX7)</f>
        <v>-</v>
      </c>
      <c r="CY6" s="35" t="str">
        <f t="shared" ref="CY6:DG6" si="11">IF(CY7="",NA(),CY7)</f>
        <v>-</v>
      </c>
      <c r="CZ6" s="35" t="str">
        <f t="shared" si="11"/>
        <v>-</v>
      </c>
      <c r="DA6" s="35" t="str">
        <f t="shared" si="11"/>
        <v>-</v>
      </c>
      <c r="DB6" s="35">
        <f t="shared" si="11"/>
        <v>90.92</v>
      </c>
      <c r="DC6" s="35" t="str">
        <f t="shared" si="11"/>
        <v>-</v>
      </c>
      <c r="DD6" s="35" t="str">
        <f t="shared" si="11"/>
        <v>-</v>
      </c>
      <c r="DE6" s="35" t="str">
        <f t="shared" si="11"/>
        <v>-</v>
      </c>
      <c r="DF6" s="35" t="str">
        <f t="shared" si="11"/>
        <v>-</v>
      </c>
      <c r="DG6" s="35">
        <f t="shared" si="11"/>
        <v>90.52</v>
      </c>
      <c r="DH6" s="34" t="str">
        <f>IF(DH7="","",IF(DH7="-","【-】","【"&amp;SUBSTITUTE(TEXT(DH7,"#,##0.00"),"-","△")&amp;"】"))</f>
        <v>【86.60】</v>
      </c>
      <c r="DI6" s="35" t="str">
        <f>IF(DI7="",NA(),DI7)</f>
        <v>-</v>
      </c>
      <c r="DJ6" s="35" t="str">
        <f t="shared" ref="DJ6:DR6" si="12">IF(DJ7="",NA(),DJ7)</f>
        <v>-</v>
      </c>
      <c r="DK6" s="35" t="str">
        <f t="shared" si="12"/>
        <v>-</v>
      </c>
      <c r="DL6" s="35" t="str">
        <f t="shared" si="12"/>
        <v>-</v>
      </c>
      <c r="DM6" s="35">
        <f t="shared" si="12"/>
        <v>3.48</v>
      </c>
      <c r="DN6" s="35" t="str">
        <f t="shared" si="12"/>
        <v>-</v>
      </c>
      <c r="DO6" s="35" t="str">
        <f t="shared" si="12"/>
        <v>-</v>
      </c>
      <c r="DP6" s="35" t="str">
        <f t="shared" si="12"/>
        <v>-</v>
      </c>
      <c r="DQ6" s="35" t="str">
        <f t="shared" si="12"/>
        <v>-</v>
      </c>
      <c r="DR6" s="35">
        <f t="shared" si="12"/>
        <v>24.8</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【0.16】</v>
      </c>
    </row>
    <row r="7" spans="1:148" s="36" customFormat="1" x14ac:dyDescent="0.15">
      <c r="A7" s="28"/>
      <c r="B7" s="37">
        <v>2020</v>
      </c>
      <c r="C7" s="37">
        <v>72087</v>
      </c>
      <c r="D7" s="37">
        <v>46</v>
      </c>
      <c r="E7" s="37">
        <v>17</v>
      </c>
      <c r="F7" s="37">
        <v>5</v>
      </c>
      <c r="G7" s="37">
        <v>0</v>
      </c>
      <c r="H7" s="37" t="s">
        <v>96</v>
      </c>
      <c r="I7" s="37" t="s">
        <v>97</v>
      </c>
      <c r="J7" s="37" t="s">
        <v>98</v>
      </c>
      <c r="K7" s="37" t="s">
        <v>99</v>
      </c>
      <c r="L7" s="37" t="s">
        <v>100</v>
      </c>
      <c r="M7" s="37" t="s">
        <v>101</v>
      </c>
      <c r="N7" s="38" t="s">
        <v>102</v>
      </c>
      <c r="O7" s="38">
        <v>77.7</v>
      </c>
      <c r="P7" s="38">
        <v>5.25</v>
      </c>
      <c r="Q7" s="38">
        <v>86.88</v>
      </c>
      <c r="R7" s="38">
        <v>3390</v>
      </c>
      <c r="S7" s="38">
        <v>46602</v>
      </c>
      <c r="T7" s="38">
        <v>554.63</v>
      </c>
      <c r="U7" s="38">
        <v>84.02</v>
      </c>
      <c r="V7" s="38">
        <v>2434</v>
      </c>
      <c r="W7" s="38">
        <v>2.9</v>
      </c>
      <c r="X7" s="38">
        <v>839.31</v>
      </c>
      <c r="Y7" s="38" t="s">
        <v>102</v>
      </c>
      <c r="Z7" s="38" t="s">
        <v>102</v>
      </c>
      <c r="AA7" s="38" t="s">
        <v>102</v>
      </c>
      <c r="AB7" s="38" t="s">
        <v>102</v>
      </c>
      <c r="AC7" s="38">
        <v>102.72</v>
      </c>
      <c r="AD7" s="38" t="s">
        <v>102</v>
      </c>
      <c r="AE7" s="38" t="s">
        <v>102</v>
      </c>
      <c r="AF7" s="38" t="s">
        <v>102</v>
      </c>
      <c r="AG7" s="38" t="s">
        <v>102</v>
      </c>
      <c r="AH7" s="38">
        <v>103.09</v>
      </c>
      <c r="AI7" s="38">
        <v>104.99</v>
      </c>
      <c r="AJ7" s="38" t="s">
        <v>102</v>
      </c>
      <c r="AK7" s="38" t="s">
        <v>102</v>
      </c>
      <c r="AL7" s="38" t="s">
        <v>102</v>
      </c>
      <c r="AM7" s="38" t="s">
        <v>102</v>
      </c>
      <c r="AN7" s="38">
        <v>0</v>
      </c>
      <c r="AO7" s="38" t="s">
        <v>102</v>
      </c>
      <c r="AP7" s="38" t="s">
        <v>102</v>
      </c>
      <c r="AQ7" s="38" t="s">
        <v>102</v>
      </c>
      <c r="AR7" s="38" t="s">
        <v>102</v>
      </c>
      <c r="AS7" s="38">
        <v>101.24</v>
      </c>
      <c r="AT7" s="38">
        <v>121.19</v>
      </c>
      <c r="AU7" s="38" t="s">
        <v>102</v>
      </c>
      <c r="AV7" s="38" t="s">
        <v>102</v>
      </c>
      <c r="AW7" s="38" t="s">
        <v>102</v>
      </c>
      <c r="AX7" s="38" t="s">
        <v>102</v>
      </c>
      <c r="AY7" s="38">
        <v>125.64</v>
      </c>
      <c r="AZ7" s="38" t="s">
        <v>102</v>
      </c>
      <c r="BA7" s="38" t="s">
        <v>102</v>
      </c>
      <c r="BB7" s="38" t="s">
        <v>102</v>
      </c>
      <c r="BC7" s="38" t="s">
        <v>102</v>
      </c>
      <c r="BD7" s="38">
        <v>37.24</v>
      </c>
      <c r="BE7" s="38">
        <v>32.799999999999997</v>
      </c>
      <c r="BF7" s="38" t="s">
        <v>102</v>
      </c>
      <c r="BG7" s="38" t="s">
        <v>102</v>
      </c>
      <c r="BH7" s="38" t="s">
        <v>102</v>
      </c>
      <c r="BI7" s="38" t="s">
        <v>102</v>
      </c>
      <c r="BJ7" s="38">
        <v>0</v>
      </c>
      <c r="BK7" s="38" t="s">
        <v>102</v>
      </c>
      <c r="BL7" s="38" t="s">
        <v>102</v>
      </c>
      <c r="BM7" s="38" t="s">
        <v>102</v>
      </c>
      <c r="BN7" s="38" t="s">
        <v>102</v>
      </c>
      <c r="BO7" s="38">
        <v>783.8</v>
      </c>
      <c r="BP7" s="38">
        <v>832.52</v>
      </c>
      <c r="BQ7" s="38" t="s">
        <v>102</v>
      </c>
      <c r="BR7" s="38" t="s">
        <v>102</v>
      </c>
      <c r="BS7" s="38" t="s">
        <v>102</v>
      </c>
      <c r="BT7" s="38" t="s">
        <v>102</v>
      </c>
      <c r="BU7" s="38">
        <v>43.2</v>
      </c>
      <c r="BV7" s="38" t="s">
        <v>102</v>
      </c>
      <c r="BW7" s="38" t="s">
        <v>102</v>
      </c>
      <c r="BX7" s="38" t="s">
        <v>102</v>
      </c>
      <c r="BY7" s="38" t="s">
        <v>102</v>
      </c>
      <c r="BZ7" s="38">
        <v>68.11</v>
      </c>
      <c r="CA7" s="38">
        <v>60.94</v>
      </c>
      <c r="CB7" s="38" t="s">
        <v>102</v>
      </c>
      <c r="CC7" s="38" t="s">
        <v>102</v>
      </c>
      <c r="CD7" s="38" t="s">
        <v>102</v>
      </c>
      <c r="CE7" s="38" t="s">
        <v>102</v>
      </c>
      <c r="CF7" s="38">
        <v>380.16</v>
      </c>
      <c r="CG7" s="38" t="s">
        <v>102</v>
      </c>
      <c r="CH7" s="38" t="s">
        <v>102</v>
      </c>
      <c r="CI7" s="38" t="s">
        <v>102</v>
      </c>
      <c r="CJ7" s="38" t="s">
        <v>102</v>
      </c>
      <c r="CK7" s="38">
        <v>222.41</v>
      </c>
      <c r="CL7" s="38">
        <v>253.04</v>
      </c>
      <c r="CM7" s="38" t="s">
        <v>102</v>
      </c>
      <c r="CN7" s="38" t="s">
        <v>102</v>
      </c>
      <c r="CO7" s="38" t="s">
        <v>102</v>
      </c>
      <c r="CP7" s="38" t="s">
        <v>102</v>
      </c>
      <c r="CQ7" s="38">
        <v>29.49</v>
      </c>
      <c r="CR7" s="38" t="s">
        <v>102</v>
      </c>
      <c r="CS7" s="38" t="s">
        <v>102</v>
      </c>
      <c r="CT7" s="38" t="s">
        <v>102</v>
      </c>
      <c r="CU7" s="38" t="s">
        <v>102</v>
      </c>
      <c r="CV7" s="38">
        <v>55.26</v>
      </c>
      <c r="CW7" s="38">
        <v>54.84</v>
      </c>
      <c r="CX7" s="38" t="s">
        <v>102</v>
      </c>
      <c r="CY7" s="38" t="s">
        <v>102</v>
      </c>
      <c r="CZ7" s="38" t="s">
        <v>102</v>
      </c>
      <c r="DA7" s="38" t="s">
        <v>102</v>
      </c>
      <c r="DB7" s="38">
        <v>90.92</v>
      </c>
      <c r="DC7" s="38" t="s">
        <v>102</v>
      </c>
      <c r="DD7" s="38" t="s">
        <v>102</v>
      </c>
      <c r="DE7" s="38" t="s">
        <v>102</v>
      </c>
      <c r="DF7" s="38" t="s">
        <v>102</v>
      </c>
      <c r="DG7" s="38">
        <v>90.52</v>
      </c>
      <c r="DH7" s="38">
        <v>86.6</v>
      </c>
      <c r="DI7" s="38" t="s">
        <v>102</v>
      </c>
      <c r="DJ7" s="38" t="s">
        <v>102</v>
      </c>
      <c r="DK7" s="38" t="s">
        <v>102</v>
      </c>
      <c r="DL7" s="38" t="s">
        <v>102</v>
      </c>
      <c r="DM7" s="38">
        <v>3.48</v>
      </c>
      <c r="DN7" s="38" t="s">
        <v>102</v>
      </c>
      <c r="DO7" s="38" t="s">
        <v>102</v>
      </c>
      <c r="DP7" s="38" t="s">
        <v>102</v>
      </c>
      <c r="DQ7" s="38" t="s">
        <v>102</v>
      </c>
      <c r="DR7" s="38">
        <v>24.8</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建設部_下水道課1131</cp:lastModifiedBy>
  <cp:lastPrinted>2022-01-21T01:34:03Z</cp:lastPrinted>
  <dcterms:created xsi:type="dcterms:W3CDTF">2021-12-03T07:29:54Z</dcterms:created>
  <dcterms:modified xsi:type="dcterms:W3CDTF">2022-01-21T01:38:24Z</dcterms:modified>
  <cp:category/>
</cp:coreProperties>
</file>