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経営比較分析表\R01決算値　経営比較分析表\【経営比較分析表】2019_072087_47_1718\"/>
    </mc:Choice>
  </mc:AlternateContent>
  <workbookProtection workbookAlgorithmName="SHA-512" workbookHashValue="zGNOfQN6OizMTA10zBP97qh0vlenbaLRUNWMjKhEDsl7ByIKoEYdr34b4/FAIWVYQlW6L7TylBBBL+eg2VV4yQ==" workbookSaltValue="QxX2rQzfJto/h3rX46VDp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<sst xmlns="http://schemas.openxmlformats.org/spreadsheetml/2006/main" count="236" uniqueCount="119">
  <si>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</si>
  <si>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</si>
  <si>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</si>
  <si>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</si>
  <si>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</si>
  <si>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</si>
  <si>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</si>
  <si>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</si>
  <si>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</si>
  <si>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</si>
  <si>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</si>
  <si>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</si>
  <si>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</si>
  <si>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</si>
  <si>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</si>
  <si>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</si>
  <si>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</si>
  <si>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</si>
  <si>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</si>
  <si>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</si>
  <si>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</si>
  <si>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</si>
  <si>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</si>
  <si>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</si>
  <si>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</si>
  <si>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</si>
  <si>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</si>
  <si>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</si>
  <si>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</si>
  <si>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</si>
  <si>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</si>
  <si>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</si>
  <si>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</si>
  <si>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</si>
  <si>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</si>
  <si>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</si>
  <si>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</si>
  <si>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</si>
  <si>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</si>
  <si>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</si>
  <si>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</si>
  <si>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</si>
  <si>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</si>
  <si>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</si>
  <si>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</si>
  <si>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</si>
  <si>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</si>
  <si>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</si>
  <si>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</si>
  <si>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</si>
  <si>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</si>
  <si>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</si>
  <si>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</si>
  <si>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</si>
  <si>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</si>
  <si>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</si>
  <si>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</si>
  <si>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</si>
  <si>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</si>
  <si>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</si>
  <si>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</si>
  <si>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</si>
  <si>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</si>
  <si>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</si>
  <si>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</si>
  <si>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</si>
  <si>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</si>
  <si>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</si>
  <si>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</si>
  <si>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</si>
  <si>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</si>
  <si>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</si>
  <si>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</si>
  <si>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</si>
  <si>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</si>
  <si>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</si>
  <si>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</si>
  <si>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</si>
  <si>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</si>
  <si>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</si>
  <si>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</si>
  <si>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</si>
  <si>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</si>
  <si>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</si>
  <si>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</si>
  <si>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</si>
  <si>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</si>
  <si>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</si>
  <si>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</si>
  <si>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</si>
  <si>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</si>
  <si>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</si>
  <si>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</si>
  <si>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</si>
  <si>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</si>
  <si>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</si>
  <si>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</si>
  <si>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</si>
  <si>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</si>
  <si>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</si>
  <si>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</si>
  <si>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</si>
  <si>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</si>
  <si>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</si>
  <si>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</si>
  <si>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</si>
  <si>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</si>
  <si>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</si>
  <si>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</si>
  <si>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</si>
  <si>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</si>
  <si>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</si>
  <si>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</si>
  <si>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</si>
  <si>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</si>
  <si>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</si>
  <si>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山都地区の堰沢処理区は、昭和60年度に供用開始され、それ以降12処理区を整備し、現在13処理区が供用開始されています。30年を経過した施設が１処理区、20年を経過した施設が５処理区、10年を経過した施設が７処理区あり、施設、設備の老朽化等による更新費用が増加する傾向となっている。
　今後は、更新計画を策定により、修繕と併せ、効率的な施設管理を図る予定である。
　管渠については、法定耐用年数である50年を経過している箇所はありません。なお、山都地区の堰沢処理区において昭和60年度に整備した箇所が最も古く35年を経過している。</t>
    <rPh sb="1" eb="3">
      <t>ヤマト</t>
    </rPh>
    <rPh sb="3" eb="5">
      <t>チク</t>
    </rPh>
    <rPh sb="62" eb="63">
      <t>ネン</t>
    </rPh>
    <rPh sb="64" eb="66">
      <t>ケイカ</t>
    </rPh>
    <rPh sb="68" eb="70">
      <t>シセツ</t>
    </rPh>
    <rPh sb="72" eb="74">
      <t>ショリ</t>
    </rPh>
    <rPh sb="74" eb="75">
      <t>ク</t>
    </rPh>
    <rPh sb="78" eb="79">
      <t>ネン</t>
    </rPh>
    <rPh sb="80" eb="82">
      <t>ケイカ</t>
    </rPh>
    <rPh sb="84" eb="86">
      <t>シセツ</t>
    </rPh>
    <rPh sb="88" eb="90">
      <t>ショリ</t>
    </rPh>
    <rPh sb="90" eb="91">
      <t>ク</t>
    </rPh>
    <rPh sb="94" eb="95">
      <t>ネン</t>
    </rPh>
    <rPh sb="96" eb="98">
      <t>ケイカ</t>
    </rPh>
    <rPh sb="100" eb="102">
      <t>シセツ</t>
    </rPh>
    <rPh sb="104" eb="106">
      <t>ショリ</t>
    </rPh>
    <rPh sb="106" eb="107">
      <t>ク</t>
    </rPh>
    <rPh sb="143" eb="145">
      <t>コンゴ</t>
    </rPh>
    <rPh sb="191" eb="193">
      <t>ホウテイ</t>
    </rPh>
    <rPh sb="222" eb="224">
      <t>ヤマト</t>
    </rPh>
    <rPh sb="224" eb="226">
      <t>チク</t>
    </rPh>
    <rPh sb="227" eb="228">
      <t>セキ</t>
    </rPh>
    <rPh sb="228" eb="229">
      <t>サワ</t>
    </rPh>
    <phoneticPr fontId="4"/>
  </si>
  <si>
    <t>　令和元年度決算については、令和2年4月からの地方公営企業法の一部適用に伴い打ち切り決算となっている。
　本事業は住民の日常生活に欠くことのできない重要なサービスを提供する役割を果たしており、必要な未普及区域への管渠整備や施設等の老朽化に伴う更新投資の増大、人口減少に伴う料金収入の減少等により厳しい経営環境となっている。
　このような中、公衆衛生の向上と公共用水域の水質の保全を図るため将来に渡り持続可能なサービスを提供していけるよう、加入促進や料金体系見直しの検討を行い使用料の確保に努め、維持管理費等のコストの縮減を図り健全な経営を行っていく必要がある。</t>
    <rPh sb="1" eb="3">
      <t>レイワ</t>
    </rPh>
    <rPh sb="3" eb="4">
      <t>ガン</t>
    </rPh>
    <rPh sb="4" eb="5">
      <t>ネン</t>
    </rPh>
    <rPh sb="5" eb="6">
      <t>ド</t>
    </rPh>
    <rPh sb="6" eb="8">
      <t>ケッサン</t>
    </rPh>
    <rPh sb="14" eb="16">
      <t>レイワ</t>
    </rPh>
    <rPh sb="23" eb="25">
      <t>チホウ</t>
    </rPh>
    <rPh sb="29" eb="30">
      <t>ホウ</t>
    </rPh>
    <rPh sb="31" eb="33">
      <t>イチブ</t>
    </rPh>
    <rPh sb="33" eb="35">
      <t>テキヨウ</t>
    </rPh>
    <rPh sb="53" eb="54">
      <t>ホン</t>
    </rPh>
    <rPh sb="54" eb="56">
      <t>ジギョウ</t>
    </rPh>
    <rPh sb="150" eb="152">
      <t>ケイエイ</t>
    </rPh>
    <rPh sb="152" eb="154">
      <t>カンキョウ</t>
    </rPh>
    <rPh sb="190" eb="191">
      <t>ハカ</t>
    </rPh>
    <rPh sb="194" eb="196">
      <t>ショウライ</t>
    </rPh>
    <rPh sb="197" eb="198">
      <t>ワタ</t>
    </rPh>
    <rPh sb="199" eb="201">
      <t>ジゾク</t>
    </rPh>
    <rPh sb="201" eb="203">
      <t>カノウ</t>
    </rPh>
    <rPh sb="209" eb="211">
      <t>テイキョウ</t>
    </rPh>
    <rPh sb="219" eb="221">
      <t>カニュウ</t>
    </rPh>
    <rPh sb="221" eb="223">
      <t>ソクシン</t>
    </rPh>
    <rPh sb="247" eb="249">
      <t>イジ</t>
    </rPh>
    <rPh sb="249" eb="252">
      <t>カンリヒ</t>
    </rPh>
    <rPh sb="252" eb="253">
      <t>トウ</t>
    </rPh>
    <rPh sb="258" eb="260">
      <t>シュクゲン</t>
    </rPh>
    <rPh sb="261" eb="262">
      <t>ハカ</t>
    </rPh>
    <rPh sb="263" eb="265">
      <t>ケンゼン</t>
    </rPh>
    <rPh sb="269" eb="270">
      <t>オコナ</t>
    </rPh>
    <rPh sb="274" eb="276">
      <t>ヒツヨウ</t>
    </rPh>
    <phoneticPr fontId="4"/>
  </si>
  <si>
    <t>　本市の農業集落排水施設は13処理区あり全て整備済みで、現在、建設中の施設及び新たな整備計画はありません。
　13処理区のうち、既に供用開始後10年以上経過した10処理区については、処理施設の長寿命化を図るための最適整備構想を策定し、国の交付金を活用しながら順次改築等の更新を行うこととしている。施設、設備の老朽化等による更新費用や維持管理経費が増加していく傾向となっている。
①収益的収支比率については、平成29年度から基準内繰入金の見直しを行ったことにより上昇したがその後横ばいとなっている。
④企業債残高対事業規模比率については、基準内繰入金の見直しにより一般会計の負担が高くなったため減少している。
⑤経費回収率については、横ばい傾向であり平均値に満たない状況が続いているため経費の節減や適正な使用料の検討を行っていく必要がある。
⑥汚水処理原価については、横ばい傾向であり平均値超える状況が続いているため経費の節減や適正な使用料の検討を行っていく必要がある。
⑦施設利用率については、平均値に満たない低い状況が続いているため加入促進等により流入量の増加を図っていく必要がある。</t>
    <rPh sb="230" eb="232">
      <t>ジョウショウ</t>
    </rPh>
    <rPh sb="237" eb="238">
      <t>ゴ</t>
    </rPh>
    <rPh sb="238" eb="239">
      <t>ヨコ</t>
    </rPh>
    <rPh sb="324" eb="326">
      <t>ヘイキン</t>
    </rPh>
    <rPh sb="326" eb="327">
      <t>チ</t>
    </rPh>
    <rPh sb="328" eb="329">
      <t>ミ</t>
    </rPh>
    <rPh sb="394" eb="395">
      <t>コ</t>
    </rPh>
    <rPh sb="447" eb="450">
      <t>ヘイキンチ</t>
    </rPh>
    <rPh sb="451" eb="452">
      <t>ミ</t>
    </rPh>
    <rPh sb="455" eb="456">
      <t>ヒク</t>
    </rPh>
    <rPh sb="457" eb="459">
      <t>ジョウキョウ</t>
    </rPh>
    <rPh sb="460" eb="461">
      <t>ツヅ</t>
    </rPh>
    <rPh sb="467" eb="469">
      <t>カニュウ</t>
    </rPh>
    <rPh sb="469" eb="471">
      <t>ソクシン</t>
    </rPh>
    <rPh sb="471" eb="472">
      <t>トウ</t>
    </rPh>
    <rPh sb="475" eb="477">
      <t>リュウニュウ</t>
    </rPh>
    <rPh sb="477" eb="478">
      <t>リョウ</t>
    </rPh>
    <rPh sb="479" eb="481">
      <t>ゾウカ</t>
    </rPh>
    <rPh sb="482" eb="483">
      <t>ハカ</t>
    </rPh>
    <rPh sb="487" eb="4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</si>
</sst>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DA-4702-869B-060BF71849E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0.44</c:v>
                </c:pt>
                <c:pt idx="3">
                  <c:v>0.04</c:v>
                </c:pt>
                <c:pt idx="4">
                  <c:v>0.02</c:v>
                </c:pt>
              </c:numCache>
            </c:numRef>
          </c:val>
          <c:smooth val="0"/>
          <c:extLst>
            <c:ext xmlns:c16="http://schemas.microsoft.com/office/drawing/2014/chart" uri="{C3380CC4-5D6E-409C-BE32-E72D297353CC}">
              <c16:uniqueId val="{00000001-2ADA-4702-869B-060BF71849E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31.72</c:v>
                </c:pt>
                <c:pt idx="1">
                  <c:v>30.15</c:v>
                </c:pt>
                <c:pt idx="2">
                  <c:v>31.31</c:v>
                </c:pt>
                <c:pt idx="3">
                  <c:v>31.31</c:v>
                </c:pt>
                <c:pt idx="4">
                  <c:v>29.49</c:v>
                </c:pt>
              </c:numCache>
            </c:numRef>
          </c:val>
          <c:extLst>
            <c:ext xmlns:c16="http://schemas.microsoft.com/office/drawing/2014/chart" uri="{C3380CC4-5D6E-409C-BE32-E72D297353CC}">
              <c16:uniqueId val="{00000000-B6F1-4FD3-8402-63A5F1AC04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c:v>
                </c:pt>
                <c:pt idx="1">
                  <c:v>56</c:v>
                </c:pt>
                <c:pt idx="2">
                  <c:v>56.01</c:v>
                </c:pt>
                <c:pt idx="3">
                  <c:v>56.72</c:v>
                </c:pt>
                <c:pt idx="4">
                  <c:v>54.06</c:v>
                </c:pt>
              </c:numCache>
            </c:numRef>
          </c:val>
          <c:smooth val="0"/>
          <c:extLst>
            <c:ext xmlns:c16="http://schemas.microsoft.com/office/drawing/2014/chart" uri="{C3380CC4-5D6E-409C-BE32-E72D297353CC}">
              <c16:uniqueId val="{00000001-B6F1-4FD3-8402-63A5F1AC04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88.26</c:v>
                </c:pt>
                <c:pt idx="1">
                  <c:v>88.74</c:v>
                </c:pt>
                <c:pt idx="2">
                  <c:v>89.98</c:v>
                </c:pt>
                <c:pt idx="3">
                  <c:v>90.2</c:v>
                </c:pt>
                <c:pt idx="4">
                  <c:v>90.89</c:v>
                </c:pt>
              </c:numCache>
            </c:numRef>
          </c:val>
          <c:extLst>
            <c:ext xmlns:c16="http://schemas.microsoft.com/office/drawing/2014/chart" uri="{C3380CC4-5D6E-409C-BE32-E72D297353CC}">
              <c16:uniqueId val="{00000000-F19F-4C9E-BC77-FE0C2BB1E9C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89.43</c:v>
                </c:pt>
                <c:pt idx="1">
                  <c:v>89.51</c:v>
                </c:pt>
                <c:pt idx="2">
                  <c:v>89.77</c:v>
                </c:pt>
                <c:pt idx="3">
                  <c:v>90.04</c:v>
                </c:pt>
                <c:pt idx="4">
                  <c:v>90.11</c:v>
                </c:pt>
              </c:numCache>
            </c:numRef>
          </c:val>
          <c:smooth val="0"/>
          <c:extLst>
            <c:ext xmlns:c16="http://schemas.microsoft.com/office/drawing/2014/chart" uri="{C3380CC4-5D6E-409C-BE32-E72D297353CC}">
              <c16:uniqueId val="{00000001-F19F-4C9E-BC77-FE0C2BB1E9C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68.72</c:v>
                </c:pt>
                <c:pt idx="1">
                  <c:v>66.400000000000006</c:v>
                </c:pt>
                <c:pt idx="2">
                  <c:v>80.709999999999994</c:v>
                </c:pt>
                <c:pt idx="3">
                  <c:v>79.680000000000007</c:v>
                </c:pt>
                <c:pt idx="4">
                  <c:v>83.09</c:v>
                </c:pt>
              </c:numCache>
            </c:numRef>
          </c:val>
          <c:extLst>
            <c:ext xmlns:c16="http://schemas.microsoft.com/office/drawing/2014/chart" uri="{C3380CC4-5D6E-409C-BE32-E72D297353CC}">
              <c16:uniqueId val="{00000000-DB77-4140-B40E-5FA6A56D0B1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77-4140-B40E-5FA6A56D0B1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0C-4E6B-8C51-FD46E4306E0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0C-4E6B-8C51-FD46E4306E0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FE-462F-AFD8-1F980EFB561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FE-462F-AFD8-1F980EFB561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41-48AA-B1DE-DBE84C3C502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41-48AA-B1DE-DBE84C3C502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9D-4AF0-B26C-C7AE325E28A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9D-4AF0-B26C-C7AE325E28A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1124.24</c:v>
                </c:pt>
                <c:pt idx="1">
                  <c:v>1005.31</c:v>
                </c:pt>
                <c:pt idx="2">
                  <c:v>19.350000000000001</c:v>
                </c:pt>
                <c:pt idx="3">
                  <c:v>18.600000000000001</c:v>
                </c:pt>
                <c:pt idx="4">
                  <c:v>19.739999999999998</c:v>
                </c:pt>
              </c:numCache>
            </c:numRef>
          </c:val>
          <c:extLst>
            <c:ext xmlns:c16="http://schemas.microsoft.com/office/drawing/2014/chart" uri="{C3380CC4-5D6E-409C-BE32-E72D297353CC}">
              <c16:uniqueId val="{00000000-27BE-4146-A5EF-59C7E73C984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721.43</c:v>
                </c:pt>
                <c:pt idx="1">
                  <c:v>685.34</c:v>
                </c:pt>
                <c:pt idx="2">
                  <c:v>684.74</c:v>
                </c:pt>
                <c:pt idx="3">
                  <c:v>654.91999999999996</c:v>
                </c:pt>
                <c:pt idx="4">
                  <c:v>654.71</c:v>
                </c:pt>
              </c:numCache>
            </c:numRef>
          </c:val>
          <c:smooth val="0"/>
          <c:extLst>
            <c:ext xmlns:c16="http://schemas.microsoft.com/office/drawing/2014/chart" uri="{C3380CC4-5D6E-409C-BE32-E72D297353CC}">
              <c16:uniqueId val="{00000001-27BE-4146-A5EF-59C7E73C984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35.72</c:v>
                </c:pt>
                <c:pt idx="1">
                  <c:v>35.04</c:v>
                </c:pt>
                <c:pt idx="2">
                  <c:v>48.71</c:v>
                </c:pt>
                <c:pt idx="3">
                  <c:v>47.27</c:v>
                </c:pt>
                <c:pt idx="4">
                  <c:v>50.53</c:v>
                </c:pt>
              </c:numCache>
            </c:numRef>
          </c:val>
          <c:extLst>
            <c:ext xmlns:c16="http://schemas.microsoft.com/office/drawing/2014/chart" uri="{C3380CC4-5D6E-409C-BE32-E72D297353CC}">
              <c16:uniqueId val="{00000000-134F-445E-8B31-972850F0A09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59.3</c:v>
                </c:pt>
                <c:pt idx="1">
                  <c:v>59.83</c:v>
                </c:pt>
                <c:pt idx="2">
                  <c:v>65.33</c:v>
                </c:pt>
                <c:pt idx="3">
                  <c:v>65.39</c:v>
                </c:pt>
                <c:pt idx="4">
                  <c:v>65.37</c:v>
                </c:pt>
              </c:numCache>
            </c:numRef>
          </c:val>
          <c:smooth val="0"/>
          <c:extLst>
            <c:ext xmlns:c16="http://schemas.microsoft.com/office/drawing/2014/chart" uri="{C3380CC4-5D6E-409C-BE32-E72D297353CC}">
              <c16:uniqueId val="{00000001-134F-445E-8B31-972850F0A09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497.47</c:v>
                </c:pt>
                <c:pt idx="1">
                  <c:v>505.76</c:v>
                </c:pt>
                <c:pt idx="2">
                  <c:v>363.21</c:v>
                </c:pt>
                <c:pt idx="3">
                  <c:v>374.14</c:v>
                </c:pt>
                <c:pt idx="4">
                  <c:v>318.95999999999998</c:v>
                </c:pt>
              </c:numCache>
            </c:numRef>
          </c:val>
          <c:extLst>
            <c:ext xmlns:c16="http://schemas.microsoft.com/office/drawing/2014/chart" uri="{C3380CC4-5D6E-409C-BE32-E72D297353CC}">
              <c16:uniqueId val="{00000000-2E0F-4C1D-8A93-D78AF5B2947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248.14</c:v>
                </c:pt>
                <c:pt idx="1">
                  <c:v>246.66</c:v>
                </c:pt>
                <c:pt idx="2">
                  <c:v>227.43</c:v>
                </c:pt>
                <c:pt idx="3">
                  <c:v>230.88</c:v>
                </c:pt>
                <c:pt idx="4">
                  <c:v>228.99</c:v>
                </c:pt>
              </c:numCache>
            </c:numRef>
          </c:val>
          <c:smooth val="0"/>
          <c:extLst>
            <c:ext xmlns:c16="http://schemas.microsoft.com/office/drawing/2014/chart" uri="{C3380CC4-5D6E-409C-BE32-E72D297353CC}">
              <c16:uniqueId val="{00000001-2E0F-4C1D-8A93-D78AF5B2947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6"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喜多方市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47354</v>
      </c>
      <c r="AM8" s="51"/>
      <c r="AN8" s="51"/>
      <c r="AO8" s="51"/>
      <c r="AP8" s="51"/>
      <c r="AQ8" s="51"/>
      <c r="AR8" s="51"/>
      <c r="AS8" s="51"/>
      <c r="AT8" s="46">
        <f>データ!T6</f>
        <v>554.63</v>
      </c>
      <c r="AU8" s="46"/>
      <c r="AV8" s="46"/>
      <c r="AW8" s="46"/>
      <c r="AX8" s="46"/>
      <c r="AY8" s="46"/>
      <c r="AZ8" s="46"/>
      <c r="BA8" s="46"/>
      <c r="BB8" s="46">
        <f>データ!U6</f>
        <v>85.38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5.26</v>
      </c>
      <c r="Q10" s="46"/>
      <c r="R10" s="46"/>
      <c r="S10" s="46"/>
      <c r="T10" s="46"/>
      <c r="U10" s="46"/>
      <c r="V10" s="46"/>
      <c r="W10" s="46">
        <f>データ!Q6</f>
        <v>85.74</v>
      </c>
      <c r="X10" s="46"/>
      <c r="Y10" s="46"/>
      <c r="Z10" s="46"/>
      <c r="AA10" s="46"/>
      <c r="AB10" s="46"/>
      <c r="AC10" s="46"/>
      <c r="AD10" s="51">
        <f>データ!R6</f>
        <v>3390</v>
      </c>
      <c r="AE10" s="51"/>
      <c r="AF10" s="51"/>
      <c r="AG10" s="51"/>
      <c r="AH10" s="51"/>
      <c r="AI10" s="51"/>
      <c r="AJ10" s="51"/>
      <c r="AK10" s="2"/>
      <c r="AL10" s="51">
        <f>データ!V6</f>
        <v>2471</v>
      </c>
      <c r="AM10" s="51"/>
      <c r="AN10" s="51"/>
      <c r="AO10" s="51"/>
      <c r="AP10" s="51"/>
      <c r="AQ10" s="51"/>
      <c r="AR10" s="51"/>
      <c r="AS10" s="51"/>
      <c r="AT10" s="46">
        <f>データ!W6</f>
        <v>2.9</v>
      </c>
      <c r="AU10" s="46"/>
      <c r="AV10" s="46"/>
      <c r="AW10" s="46"/>
      <c r="AX10" s="46"/>
      <c r="AY10" s="46"/>
      <c r="AZ10" s="46"/>
      <c r="BA10" s="46"/>
      <c r="BB10" s="46">
        <f>データ!X6</f>
        <v>852.07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EKMrAtg/6rYK+JsTYcwSzOqFv6UctGM/UDpTaJhPLVoSEZC1jE34XhXcMHJg7RT22/vzo0JUvObb8gUPjbUeZw==" saltValue="ctVWMNVfOcduFEse+oNAy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72087</v>
      </c>
      <c r="D6" s="33">
        <f t="shared" si="3"/>
        <v>47</v>
      </c>
      <c r="E6" s="33">
        <f t="shared" si="3"/>
        <v>17</v>
      </c>
      <c r="F6" s="33">
        <f t="shared" si="3"/>
        <v>5</v>
      </c>
      <c r="G6" s="33">
        <f t="shared" si="3"/>
        <v>0</v>
      </c>
      <c r="H6" s="33" t="str">
        <f t="shared" si="3"/>
        <v>福島県　喜多方市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5.26</v>
      </c>
      <c r="Q6" s="34">
        <f t="shared" si="3"/>
        <v>85.74</v>
      </c>
      <c r="R6" s="34">
        <f t="shared" si="3"/>
        <v>3390</v>
      </c>
      <c r="S6" s="34">
        <f t="shared" si="3"/>
        <v>47354</v>
      </c>
      <c r="T6" s="34">
        <f t="shared" si="3"/>
        <v>554.63</v>
      </c>
      <c r="U6" s="34">
        <f t="shared" si="3"/>
        <v>85.38</v>
      </c>
      <c r="V6" s="34">
        <f t="shared" si="3"/>
        <v>2471</v>
      </c>
      <c r="W6" s="34">
        <f t="shared" si="3"/>
        <v>2.9</v>
      </c>
      <c r="X6" s="34">
        <f t="shared" si="3"/>
        <v>852.07</v>
      </c>
      <c r="Y6" s="35">
        <f>IF(Y7="",NA(),Y7)</f>
        <v>68.72</v>
      </c>
      <c r="Z6" s="35">
        <f t="shared" ref="Z6:AH6" si="4">IF(Z7="",NA(),Z7)</f>
        <v>66.400000000000006</v>
      </c>
      <c r="AA6" s="35">
        <f t="shared" si="4"/>
        <v>80.709999999999994</v>
      </c>
      <c r="AB6" s="35">
        <f t="shared" si="4"/>
        <v>79.680000000000007</v>
      </c>
      <c r="AC6" s="35">
        <f t="shared" si="4"/>
        <v>83.09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1124.24</v>
      </c>
      <c r="BG6" s="35">
        <f t="shared" ref="BG6:BO6" si="7">IF(BG7="",NA(),BG7)</f>
        <v>1005.31</v>
      </c>
      <c r="BH6" s="35">
        <f t="shared" si="7"/>
        <v>19.350000000000001</v>
      </c>
      <c r="BI6" s="35">
        <f t="shared" si="7"/>
        <v>18.600000000000001</v>
      </c>
      <c r="BJ6" s="35">
        <f t="shared" si="7"/>
        <v>19.739999999999998</v>
      </c>
      <c r="BK6" s="35">
        <f t="shared" si="7"/>
        <v>721.43</v>
      </c>
      <c r="BL6" s="35">
        <f t="shared" si="7"/>
        <v>685.34</v>
      </c>
      <c r="BM6" s="35">
        <f t="shared" si="7"/>
        <v>684.74</v>
      </c>
      <c r="BN6" s="35">
        <f t="shared" si="7"/>
        <v>654.91999999999996</v>
      </c>
      <c r="BO6" s="35">
        <f t="shared" si="7"/>
        <v>654.71</v>
      </c>
      <c r="BP6" s="34" t="str">
        <f>IF(BP7="","",IF(BP7="-","【-】","【"&amp;SUBSTITUTE(TEXT(BP7,"#,##0.00"),"-","△")&amp;"】"))</f>
        <v>【765.47】</v>
      </c>
      <c r="BQ6" s="35">
        <f>IF(BQ7="",NA(),BQ7)</f>
        <v>35.72</v>
      </c>
      <c r="BR6" s="35">
        <f t="shared" ref="BR6:BZ6" si="8">IF(BR7="",NA(),BR7)</f>
        <v>35.04</v>
      </c>
      <c r="BS6" s="35">
        <f t="shared" si="8"/>
        <v>48.71</v>
      </c>
      <c r="BT6" s="35">
        <f t="shared" si="8"/>
        <v>47.27</v>
      </c>
      <c r="BU6" s="35">
        <f t="shared" si="8"/>
        <v>50.53</v>
      </c>
      <c r="BV6" s="35">
        <f t="shared" si="8"/>
        <v>59.3</v>
      </c>
      <c r="BW6" s="35">
        <f t="shared" si="8"/>
        <v>59.83</v>
      </c>
      <c r="BX6" s="35">
        <f t="shared" si="8"/>
        <v>65.33</v>
      </c>
      <c r="BY6" s="35">
        <f t="shared" si="8"/>
        <v>65.39</v>
      </c>
      <c r="BZ6" s="35">
        <f t="shared" si="8"/>
        <v>65.37</v>
      </c>
      <c r="CA6" s="34" t="str">
        <f>IF(CA7="","",IF(CA7="-","【-】","【"&amp;SUBSTITUTE(TEXT(CA7,"#,##0.00"),"-","△")&amp;"】"))</f>
        <v>【59.59】</v>
      </c>
      <c r="CB6" s="35">
        <f>IF(CB7="",NA(),CB7)</f>
        <v>497.47</v>
      </c>
      <c r="CC6" s="35">
        <f t="shared" ref="CC6:CK6" si="9">IF(CC7="",NA(),CC7)</f>
        <v>505.76</v>
      </c>
      <c r="CD6" s="35">
        <f t="shared" si="9"/>
        <v>363.21</v>
      </c>
      <c r="CE6" s="35">
        <f t="shared" si="9"/>
        <v>374.14</v>
      </c>
      <c r="CF6" s="35">
        <f t="shared" si="9"/>
        <v>318.95999999999998</v>
      </c>
      <c r="CG6" s="35">
        <f t="shared" si="9"/>
        <v>248.14</v>
      </c>
      <c r="CH6" s="35">
        <f t="shared" si="9"/>
        <v>246.66</v>
      </c>
      <c r="CI6" s="35">
        <f t="shared" si="9"/>
        <v>227.43</v>
      </c>
      <c r="CJ6" s="35">
        <f t="shared" si="9"/>
        <v>230.88</v>
      </c>
      <c r="CK6" s="35">
        <f t="shared" si="9"/>
        <v>228.99</v>
      </c>
      <c r="CL6" s="34" t="str">
        <f>IF(CL7="","",IF(CL7="-","【-】","【"&amp;SUBSTITUTE(TEXT(CL7,"#,##0.00"),"-","△")&amp;"】"))</f>
        <v>【257.86】</v>
      </c>
      <c r="CM6" s="35">
        <f>IF(CM7="",NA(),CM7)</f>
        <v>31.72</v>
      </c>
      <c r="CN6" s="35">
        <f t="shared" ref="CN6:CV6" si="10">IF(CN7="",NA(),CN7)</f>
        <v>30.15</v>
      </c>
      <c r="CO6" s="35">
        <f t="shared" si="10"/>
        <v>31.31</v>
      </c>
      <c r="CP6" s="35">
        <f t="shared" si="10"/>
        <v>31.31</v>
      </c>
      <c r="CQ6" s="35">
        <f t="shared" si="10"/>
        <v>29.49</v>
      </c>
      <c r="CR6" s="35">
        <f t="shared" si="10"/>
        <v>57.3</v>
      </c>
      <c r="CS6" s="35">
        <f t="shared" si="10"/>
        <v>56</v>
      </c>
      <c r="CT6" s="35">
        <f t="shared" si="10"/>
        <v>56.01</v>
      </c>
      <c r="CU6" s="35">
        <f t="shared" si="10"/>
        <v>56.72</v>
      </c>
      <c r="CV6" s="35">
        <f t="shared" si="10"/>
        <v>54.06</v>
      </c>
      <c r="CW6" s="34" t="str">
        <f>IF(CW7="","",IF(CW7="-","【-】","【"&amp;SUBSTITUTE(TEXT(CW7,"#,##0.00"),"-","△")&amp;"】"))</f>
        <v>【51.30】</v>
      </c>
      <c r="CX6" s="35">
        <f>IF(CX7="",NA(),CX7)</f>
        <v>88.26</v>
      </c>
      <c r="CY6" s="35">
        <f t="shared" ref="CY6:DG6" si="11">IF(CY7="",NA(),CY7)</f>
        <v>88.74</v>
      </c>
      <c r="CZ6" s="35">
        <f t="shared" si="11"/>
        <v>89.98</v>
      </c>
      <c r="DA6" s="35">
        <f t="shared" si="11"/>
        <v>90.2</v>
      </c>
      <c r="DB6" s="35">
        <f t="shared" si="11"/>
        <v>90.89</v>
      </c>
      <c r="DC6" s="35">
        <f t="shared" si="11"/>
        <v>89.43</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0.44</v>
      </c>
      <c r="EM6" s="35">
        <f t="shared" si="14"/>
        <v>0.04</v>
      </c>
      <c r="EN6" s="35">
        <f t="shared" si="14"/>
        <v>0.02</v>
      </c>
      <c r="EO6" s="34" t="str">
        <f>IF(EO7="","",IF(EO7="-","【-】","【"&amp;SUBSTITUTE(TEXT(EO7,"#,##0.00"),"-","△")&amp;"】"))</f>
        <v>【0.02】</v>
      </c>
    </row>
    <row r="7" spans="1:145" s="36" customFormat="1" x14ac:dyDescent="0.15">
      <c r="A7" s="28"/>
      <c r="B7" s="37">
        <v>2019</v>
      </c>
      <c r="C7" s="37">
        <v>72087</v>
      </c>
      <c r="D7" s="37">
        <v>47</v>
      </c>
      <c r="E7" s="37">
        <v>17</v>
      </c>
      <c r="F7" s="37">
        <v>5</v>
      </c>
      <c r="G7" s="37">
        <v>0</v>
      </c>
      <c r="H7" s="37" t="s">
        <v>98</v>
      </c>
      <c r="I7" s="37" t="s">
        <v>99</v>
      </c>
      <c r="J7" s="37" t="s">
        <v>100</v>
      </c>
      <c r="K7" s="37" t="s">
        <v>101</v>
      </c>
      <c r="L7" s="37" t="s">
        <v>102</v>
      </c>
      <c r="M7" s="37" t="s">
        <v>103</v>
      </c>
      <c r="N7" s="38" t="s">
        <v>104</v>
      </c>
      <c r="O7" s="38" t="s">
        <v>105</v>
      </c>
      <c r="P7" s="38">
        <v>5.26</v>
      </c>
      <c r="Q7" s="38">
        <v>85.74</v>
      </c>
      <c r="R7" s="38">
        <v>3390</v>
      </c>
      <c r="S7" s="38">
        <v>47354</v>
      </c>
      <c r="T7" s="38">
        <v>554.63</v>
      </c>
      <c r="U7" s="38">
        <v>85.38</v>
      </c>
      <c r="V7" s="38">
        <v>2471</v>
      </c>
      <c r="W7" s="38">
        <v>2.9</v>
      </c>
      <c r="X7" s="38">
        <v>852.07</v>
      </c>
      <c r="Y7" s="38">
        <v>68.72</v>
      </c>
      <c r="Z7" s="38">
        <v>66.400000000000006</v>
      </c>
      <c r="AA7" s="38">
        <v>80.709999999999994</v>
      </c>
      <c r="AB7" s="38">
        <v>79.680000000000007</v>
      </c>
      <c r="AC7" s="38">
        <v>83.09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1124.24</v>
      </c>
      <c r="BG7" s="38">
        <v>1005.31</v>
      </c>
      <c r="BH7" s="38">
        <v>19.350000000000001</v>
      </c>
      <c r="BI7" s="38">
        <v>18.600000000000001</v>
      </c>
      <c r="BJ7" s="38">
        <v>19.739999999999998</v>
      </c>
      <c r="BK7" s="38">
        <v>721.43</v>
      </c>
      <c r="BL7" s="38">
        <v>685.34</v>
      </c>
      <c r="BM7" s="38">
        <v>684.74</v>
      </c>
      <c r="BN7" s="38">
        <v>654.91999999999996</v>
      </c>
      <c r="BO7" s="38">
        <v>654.71</v>
      </c>
      <c r="BP7" s="38">
        <v>765.47</v>
      </c>
      <c r="BQ7" s="38">
        <v>35.72</v>
      </c>
      <c r="BR7" s="38">
        <v>35.04</v>
      </c>
      <c r="BS7" s="38">
        <v>48.71</v>
      </c>
      <c r="BT7" s="38">
        <v>47.27</v>
      </c>
      <c r="BU7" s="38">
        <v>50.53</v>
      </c>
      <c r="BV7" s="38">
        <v>59.3</v>
      </c>
      <c r="BW7" s="38">
        <v>59.83</v>
      </c>
      <c r="BX7" s="38">
        <v>65.33</v>
      </c>
      <c r="BY7" s="38">
        <v>65.39</v>
      </c>
      <c r="BZ7" s="38">
        <v>65.37</v>
      </c>
      <c r="CA7" s="38">
        <v>59.59</v>
      </c>
      <c r="CB7" s="38">
        <v>497.47</v>
      </c>
      <c r="CC7" s="38">
        <v>505.76</v>
      </c>
      <c r="CD7" s="38">
        <v>363.21</v>
      </c>
      <c r="CE7" s="38">
        <v>374.14</v>
      </c>
      <c r="CF7" s="38">
        <v>318.95999999999998</v>
      </c>
      <c r="CG7" s="38">
        <v>248.14</v>
      </c>
      <c r="CH7" s="38">
        <v>246.66</v>
      </c>
      <c r="CI7" s="38">
        <v>227.43</v>
      </c>
      <c r="CJ7" s="38">
        <v>230.88</v>
      </c>
      <c r="CK7" s="38">
        <v>228.99</v>
      </c>
      <c r="CL7" s="38">
        <v>257.86</v>
      </c>
      <c r="CM7" s="38">
        <v>31.72</v>
      </c>
      <c r="CN7" s="38">
        <v>30.15</v>
      </c>
      <c r="CO7" s="38">
        <v>31.31</v>
      </c>
      <c r="CP7" s="38">
        <v>31.31</v>
      </c>
      <c r="CQ7" s="38">
        <v>29.49</v>
      </c>
      <c r="CR7" s="38">
        <v>57.3</v>
      </c>
      <c r="CS7" s="38">
        <v>56</v>
      </c>
      <c r="CT7" s="38">
        <v>56.01</v>
      </c>
      <c r="CU7" s="38">
        <v>56.72</v>
      </c>
      <c r="CV7" s="38">
        <v>54.06</v>
      </c>
      <c r="CW7" s="38">
        <v>51.3</v>
      </c>
      <c r="CX7" s="38">
        <v>88.26</v>
      </c>
      <c r="CY7" s="38">
        <v>88.74</v>
      </c>
      <c r="CZ7" s="38">
        <v>89.98</v>
      </c>
      <c r="DA7" s="38">
        <v>90.2</v>
      </c>
      <c r="DB7" s="38">
        <v>90.89</v>
      </c>
      <c r="DC7" s="38">
        <v>89.43</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建設部_下水道課1131</cp:lastModifiedBy>
  <cp:lastPrinted>2021-01-22T04:45:29Z</cp:lastPrinted>
  <dcterms:created xsi:type="dcterms:W3CDTF">2020-12-04T03:00:42Z</dcterms:created>
  <dcterms:modified xsi:type="dcterms:W3CDTF">2021-01-22T05:06:35Z</dcterms:modified>
  <cp:category/>
</cp:coreProperties>
</file>