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1決算値　経営比較分析表\【経営比較分析表】2019_072087_47_1718\"/>
    </mc:Choice>
  </mc:AlternateContent>
  <workbookProtection workbookAlgorithmName="SHA-512" workbookHashValue="XMHuSaykvc/hG0JVTyAaIo0ZrW3qH3fN1qOJ+CFVmRoJNsvZkiwMA++lJ+o1BDW1+iB4pM3Zd+Rc85d9+J/jog==" workbookSaltValue="bP8PnH+Fgnh7fGS45JeqU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<sst xmlns="http://schemas.openxmlformats.org/spreadsheetml/2006/main" count="236" uniqueCount="120">
  <si>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</si>
  <si>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</si>
  <si>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</si>
  <si>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</si>
  <si>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</si>
  <si>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</si>
  <si>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</si>
  <si>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</si>
  <si>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</si>
  <si>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</si>
  <si>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</si>
  <si>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</si>
  <si>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</si>
  <si>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</si>
  <si>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</si>
  <si>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</si>
  <si>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</si>
  <si>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</si>
  <si>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</si>
  <si>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</si>
  <si>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</si>
  <si>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</si>
  <si>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</si>
  <si>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</si>
  <si>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</si>
  <si>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</si>
  <si>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</si>
  <si>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</si>
  <si>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</si>
  <si>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</si>
  <si>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</si>
  <si>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</si>
  <si>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</si>
  <si>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</si>
  <si>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</si>
  <si>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</si>
  <si>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</si>
  <si>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</si>
  <si>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</si>
  <si>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</si>
  <si>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</si>
  <si>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</si>
  <si>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</si>
  <si>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</si>
  <si>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</si>
  <si>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</si>
  <si>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</si>
  <si>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</si>
  <si>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</si>
  <si>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</si>
  <si>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</si>
  <si>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</si>
  <si>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</si>
  <si>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</si>
  <si>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</si>
  <si>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</si>
  <si>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</si>
  <si>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</si>
  <si>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</si>
  <si>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</si>
  <si>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</si>
  <si>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</si>
  <si>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</si>
  <si>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</si>
  <si>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</si>
  <si>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</si>
  <si>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</si>
  <si>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</si>
  <si>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</si>
  <si>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</si>
  <si>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</si>
  <si>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</si>
  <si>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</si>
  <si>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</si>
  <si>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</si>
  <si>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</si>
  <si>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</si>
  <si>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</si>
  <si>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</si>
  <si>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</si>
  <si>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</si>
  <si>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</si>
  <si>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</si>
  <si>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</si>
  <si>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</si>
  <si>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</si>
  <si>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</si>
  <si>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</si>
  <si>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</si>
  <si>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</si>
  <si>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</si>
  <si>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</si>
  <si>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</si>
  <si>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</si>
  <si>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</si>
  <si>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</si>
  <si>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</si>
  <si>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</si>
  <si>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</si>
  <si>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</si>
  <si>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</si>
  <si>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</si>
  <si>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</si>
  <si>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</si>
  <si>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</si>
  <si>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</si>
  <si>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</si>
  <si>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</si>
  <si>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</si>
  <si>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</si>
  <si>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</si>
  <si>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</si>
  <si>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</si>
  <si>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</si>
  <si>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</si>
  <si>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</si>
  <si>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</si>
  <si>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熱塩加納処理区は平成14年度に供用開始し17年を経過、山都処理区は平成16年度に供用開始し15年を経過しており、両処理区とも施設、設備の老朽化等による更新費用が増加する傾向となっている。
　なお、持続可能な下水道事業のため、平成28年度には熱塩加納処理区及び山都処理区において下水道ストックマネジメント計画を策定し、下水道施設の計画的かつ効率的な管理を実施する。
　管渠については、法定耐用年数である50年を経過している箇所はありません。なお、旧新崎簡易排水事業により熱塩加納処理区において昭和55年度に整備した箇所が最も古く39年を経過している。</t>
    <rPh sb="1" eb="5">
      <t>アツシオ</t>
    </rPh>
    <rPh sb="28" eb="30">
      <t>ヤマト</t>
    </rPh>
    <phoneticPr fontId="4"/>
  </si>
  <si>
    <t>　令和元年度決算については、令和2年4月からの地方公営企業法の一部適用に伴い打ち切り決算となっています。
　本事業は住民の日常生活に欠くことのできない重要なサービスを提供する役割を果たしており、必要な未普及区域への管渠整備や施設等の老朽化に伴う更新投資の増大、人口減少に伴う料金収入の減少等により厳しい経営環境となっている。
　このような中、公衆衛生の向上と公共用水域の水質の保全を図るため将来に渡り持続可能なサービスを提供していけるよう、加入促進や料金体系見直しの検討を行い使用料の確保に努め、維持管理費等のコストの縮減を図り健全な経営を行っていく必要がある。</t>
    <rPh sb="1" eb="3">
      <t>レイワ</t>
    </rPh>
    <rPh sb="3" eb="4">
      <t>ガン</t>
    </rPh>
    <rPh sb="4" eb="5">
      <t>ネン</t>
    </rPh>
    <rPh sb="5" eb="6">
      <t>ド</t>
    </rPh>
    <rPh sb="6" eb="8">
      <t>ケッサン</t>
    </rPh>
    <rPh sb="14" eb="16">
      <t>レイワ</t>
    </rPh>
    <rPh sb="17" eb="18">
      <t>ネン</t>
    </rPh>
    <rPh sb="23" eb="25">
      <t>チホウ</t>
    </rPh>
    <rPh sb="29" eb="30">
      <t>ホウ</t>
    </rPh>
    <rPh sb="31" eb="33">
      <t>イチブ</t>
    </rPh>
    <rPh sb="33" eb="35">
      <t>テキヨウ</t>
    </rPh>
    <rPh sb="54" eb="55">
      <t>ホン</t>
    </rPh>
    <rPh sb="55" eb="57">
      <t>ジギョウ</t>
    </rPh>
    <rPh sb="151" eb="153">
      <t>ケイエイ</t>
    </rPh>
    <rPh sb="153" eb="155">
      <t>カンキョウ</t>
    </rPh>
    <rPh sb="191" eb="192">
      <t>ハカ</t>
    </rPh>
    <rPh sb="195" eb="197">
      <t>ショウライ</t>
    </rPh>
    <rPh sb="198" eb="199">
      <t>ワタ</t>
    </rPh>
    <rPh sb="200" eb="202">
      <t>ジゾク</t>
    </rPh>
    <rPh sb="202" eb="204">
      <t>カノウ</t>
    </rPh>
    <rPh sb="210" eb="212">
      <t>テイキョウ</t>
    </rPh>
    <rPh sb="220" eb="222">
      <t>カニュウ</t>
    </rPh>
    <rPh sb="222" eb="224">
      <t>ソクシン</t>
    </rPh>
    <rPh sb="248" eb="250">
      <t>イジ</t>
    </rPh>
    <rPh sb="250" eb="253">
      <t>カンリヒ</t>
    </rPh>
    <rPh sb="253" eb="254">
      <t>トウ</t>
    </rPh>
    <rPh sb="259" eb="261">
      <t>シュクゲン</t>
    </rPh>
    <rPh sb="262" eb="263">
      <t>ハカ</t>
    </rPh>
    <rPh sb="264" eb="266">
      <t>ケンゼン</t>
    </rPh>
    <rPh sb="270" eb="271">
      <t>オコナ</t>
    </rPh>
    <rPh sb="275" eb="277">
      <t>ヒツヨウ</t>
    </rPh>
    <phoneticPr fontId="4"/>
  </si>
  <si>
    <t>　本市の特定環境保全公共下水道事業は、熱塩加納処理区と山都処理区の２処理区あり概成となっています。
　終末処理場である熱塩浄化センター、山都浄化センターにおいては、施設、設備の老朽化等による更新費用や維持管理経費が増加していく傾向となっている。
①収益的収支比率については、平成29年度から基準内繰入金の見直しを行ったことなどにより横ばい傾向にあるが100％を満たしていない状況である。
④企業債残高対事業規模比率については、基準内繰入金の見直しにより一般会計の負担が高くなったため減少している。
⑤経費回収率については、横ばい傾向であり100％に満たない状況が続いているため経費の節減や適正な使用料の検討を行っていく必要がある。
⑥汚水処理原価については、横ばいではあるが依然高い状況となっている。
⑦施設利用率については、低い状態が続いており加入促進等による使用者の増を図る必要がある。
⑧水洗化率については、低い状態が続いており加入促進等による使用者の増を図る必要がある。</t>
    <rPh sb="4" eb="17">
      <t>トクテイ</t>
    </rPh>
    <rPh sb="19" eb="23">
      <t>アツシオカノウ</t>
    </rPh>
    <rPh sb="27" eb="29">
      <t>ヤマト</t>
    </rPh>
    <rPh sb="39" eb="41">
      <t>ガイセイ</t>
    </rPh>
    <rPh sb="68" eb="70">
      <t>ヤマト</t>
    </rPh>
    <rPh sb="70" eb="72">
      <t>ジョウカ</t>
    </rPh>
    <rPh sb="166" eb="167">
      <t>ヨコ</t>
    </rPh>
    <rPh sb="180" eb="181">
      <t>ミ</t>
    </rPh>
    <rPh sb="187" eb="189">
      <t>ジョウキョウ</t>
    </rPh>
    <rPh sb="363" eb="364">
      <t>ヒク</t>
    </rPh>
    <rPh sb="365" eb="367">
      <t>ジョウタイ</t>
    </rPh>
    <rPh sb="368" eb="369">
      <t>ツヅ</t>
    </rPh>
    <rPh sb="387" eb="388">
      <t>ハカ</t>
    </rPh>
    <rPh sb="389" eb="3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</si>
</sst>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CB-489E-B697-CF501EFEF0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0.09</c:v>
                </c:pt>
                <c:pt idx="3">
                  <c:v>0.13</c:v>
                </c:pt>
                <c:pt idx="4">
                  <c:v>0.36</c:v>
                </c:pt>
              </c:numCache>
            </c:numRef>
          </c:val>
          <c:smooth val="0"/>
          <c:extLst>
            <c:ext xmlns:c16="http://schemas.microsoft.com/office/drawing/2014/chart" uri="{C3380CC4-5D6E-409C-BE32-E72D297353CC}">
              <c16:uniqueId val="{00000001-21CB-489E-B697-CF501EFEF0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35.49</c:v>
                </c:pt>
                <c:pt idx="1">
                  <c:v>35.22</c:v>
                </c:pt>
                <c:pt idx="2">
                  <c:v>36.369999999999997</c:v>
                </c:pt>
                <c:pt idx="3">
                  <c:v>33.57</c:v>
                </c:pt>
                <c:pt idx="4">
                  <c:v>33.79</c:v>
                </c:pt>
              </c:numCache>
            </c:numRef>
          </c:val>
          <c:extLst>
            <c:ext xmlns:c16="http://schemas.microsoft.com/office/drawing/2014/chart" uri="{C3380CC4-5D6E-409C-BE32-E72D297353CC}">
              <c16:uniqueId val="{00000000-8410-45FC-ACE9-E802C3187BF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43.36</c:v>
                </c:pt>
                <c:pt idx="3">
                  <c:v>42.56</c:v>
                </c:pt>
                <c:pt idx="4">
                  <c:v>42.47</c:v>
                </c:pt>
              </c:numCache>
            </c:numRef>
          </c:val>
          <c:smooth val="0"/>
          <c:extLst>
            <c:ext xmlns:c16="http://schemas.microsoft.com/office/drawing/2014/chart" uri="{C3380CC4-5D6E-409C-BE32-E72D297353CC}">
              <c16:uniqueId val="{00000001-8410-45FC-ACE9-E802C3187BF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70.010000000000005</c:v>
                </c:pt>
                <c:pt idx="1">
                  <c:v>71.73</c:v>
                </c:pt>
                <c:pt idx="2">
                  <c:v>74.78</c:v>
                </c:pt>
                <c:pt idx="3">
                  <c:v>75.83</c:v>
                </c:pt>
                <c:pt idx="4">
                  <c:v>75.91</c:v>
                </c:pt>
              </c:numCache>
            </c:numRef>
          </c:val>
          <c:extLst>
            <c:ext xmlns:c16="http://schemas.microsoft.com/office/drawing/2014/chart" uri="{C3380CC4-5D6E-409C-BE32-E72D297353CC}">
              <c16:uniqueId val="{00000000-4881-42BB-A353-D95DE3ACB51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83.06</c:v>
                </c:pt>
                <c:pt idx="3">
                  <c:v>83.32</c:v>
                </c:pt>
                <c:pt idx="4">
                  <c:v>83.75</c:v>
                </c:pt>
              </c:numCache>
            </c:numRef>
          </c:val>
          <c:smooth val="0"/>
          <c:extLst>
            <c:ext xmlns:c16="http://schemas.microsoft.com/office/drawing/2014/chart" uri="{C3380CC4-5D6E-409C-BE32-E72D297353CC}">
              <c16:uniqueId val="{00000001-4881-42BB-A353-D95DE3ACB51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80.95</c:v>
                </c:pt>
                <c:pt idx="1">
                  <c:v>71.86</c:v>
                </c:pt>
                <c:pt idx="2">
                  <c:v>94.92</c:v>
                </c:pt>
                <c:pt idx="3">
                  <c:v>89.17</c:v>
                </c:pt>
                <c:pt idx="4">
                  <c:v>93.95</c:v>
                </c:pt>
              </c:numCache>
            </c:numRef>
          </c:val>
          <c:extLst>
            <c:ext xmlns:c16="http://schemas.microsoft.com/office/drawing/2014/chart" uri="{C3380CC4-5D6E-409C-BE32-E72D297353CC}">
              <c16:uniqueId val="{00000000-AED7-450B-AA3A-6D94043D880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D7-450B-AA3A-6D94043D880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C1-4704-94BB-AE520025EF1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C1-4704-94BB-AE520025EF1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AE-4246-BC4C-119D0FB203A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AE-4246-BC4C-119D0FB203A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B5-45D6-B29A-8825801B0D3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B5-45D6-B29A-8825801B0D3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C6-4419-BD8D-0F88220B6A1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C6-4419-BD8D-0F88220B6A1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1835.41</c:v>
                </c:pt>
                <c:pt idx="1">
                  <c:v>1420.38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8FA-4884-B76C-0FAD810CC75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1243.71</c:v>
                </c:pt>
                <c:pt idx="3">
                  <c:v>1194.1500000000001</c:v>
                </c:pt>
                <c:pt idx="4">
                  <c:v>1206.79</c:v>
                </c:pt>
              </c:numCache>
            </c:numRef>
          </c:val>
          <c:smooth val="0"/>
          <c:extLst>
            <c:ext xmlns:c16="http://schemas.microsoft.com/office/drawing/2014/chart" uri="{C3380CC4-5D6E-409C-BE32-E72D297353CC}">
              <c16:uniqueId val="{00000001-38FA-4884-B76C-0FAD810CC75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56.95</c:v>
                </c:pt>
                <c:pt idx="1">
                  <c:v>44.12</c:v>
                </c:pt>
                <c:pt idx="2">
                  <c:v>79.2</c:v>
                </c:pt>
                <c:pt idx="3">
                  <c:v>66.95</c:v>
                </c:pt>
                <c:pt idx="4">
                  <c:v>78.11</c:v>
                </c:pt>
              </c:numCache>
            </c:numRef>
          </c:val>
          <c:extLst>
            <c:ext xmlns:c16="http://schemas.microsoft.com/office/drawing/2014/chart" uri="{C3380CC4-5D6E-409C-BE32-E72D297353CC}">
              <c16:uniqueId val="{00000000-741E-40AC-84F4-EB5BE535B29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74.3</c:v>
                </c:pt>
                <c:pt idx="3">
                  <c:v>72.260000000000005</c:v>
                </c:pt>
                <c:pt idx="4">
                  <c:v>71.84</c:v>
                </c:pt>
              </c:numCache>
            </c:numRef>
          </c:val>
          <c:smooth val="0"/>
          <c:extLst>
            <c:ext xmlns:c16="http://schemas.microsoft.com/office/drawing/2014/chart" uri="{C3380CC4-5D6E-409C-BE32-E72D297353CC}">
              <c16:uniqueId val="{00000001-741E-40AC-84F4-EB5BE535B29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325.67</c:v>
                </c:pt>
                <c:pt idx="1">
                  <c:v>419.45</c:v>
                </c:pt>
                <c:pt idx="2">
                  <c:v>235.47</c:v>
                </c:pt>
                <c:pt idx="3">
                  <c:v>277.12</c:v>
                </c:pt>
                <c:pt idx="4">
                  <c:v>214.59</c:v>
                </c:pt>
              </c:numCache>
            </c:numRef>
          </c:val>
          <c:extLst>
            <c:ext xmlns:c16="http://schemas.microsoft.com/office/drawing/2014/chart" uri="{C3380CC4-5D6E-409C-BE32-E72D297353CC}">
              <c16:uniqueId val="{00000000-31E8-4EBC-8D38-D0023E6BE79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221.81</c:v>
                </c:pt>
                <c:pt idx="3">
                  <c:v>230.02</c:v>
                </c:pt>
                <c:pt idx="4">
                  <c:v>228.47</c:v>
                </c:pt>
              </c:numCache>
            </c:numRef>
          </c:val>
          <c:smooth val="0"/>
          <c:extLst>
            <c:ext xmlns:c16="http://schemas.microsoft.com/office/drawing/2014/chart" uri="{C3380CC4-5D6E-409C-BE32-E72D297353CC}">
              <c16:uniqueId val="{00000001-31E8-4EBC-8D38-D0023E6BE79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喜多方市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47354</v>
      </c>
      <c r="AM8" s="51"/>
      <c r="AN8" s="51"/>
      <c r="AO8" s="51"/>
      <c r="AP8" s="51"/>
      <c r="AQ8" s="51"/>
      <c r="AR8" s="51"/>
      <c r="AS8" s="51"/>
      <c r="AT8" s="46">
        <f>データ!T6</f>
        <v>554.63</v>
      </c>
      <c r="AU8" s="46"/>
      <c r="AV8" s="46"/>
      <c r="AW8" s="46"/>
      <c r="AX8" s="46"/>
      <c r="AY8" s="46"/>
      <c r="AZ8" s="46"/>
      <c r="BA8" s="46"/>
      <c r="BB8" s="46">
        <f>データ!U6</f>
        <v>85.38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6.26</v>
      </c>
      <c r="Q10" s="46"/>
      <c r="R10" s="46"/>
      <c r="S10" s="46"/>
      <c r="T10" s="46"/>
      <c r="U10" s="46"/>
      <c r="V10" s="46"/>
      <c r="W10" s="46">
        <f>データ!Q6</f>
        <v>94.96</v>
      </c>
      <c r="X10" s="46"/>
      <c r="Y10" s="46"/>
      <c r="Z10" s="46"/>
      <c r="AA10" s="46"/>
      <c r="AB10" s="46"/>
      <c r="AC10" s="46"/>
      <c r="AD10" s="51">
        <f>データ!R6</f>
        <v>3390</v>
      </c>
      <c r="AE10" s="51"/>
      <c r="AF10" s="51"/>
      <c r="AG10" s="51"/>
      <c r="AH10" s="51"/>
      <c r="AI10" s="51"/>
      <c r="AJ10" s="51"/>
      <c r="AK10" s="2"/>
      <c r="AL10" s="51">
        <f>データ!V6</f>
        <v>2943</v>
      </c>
      <c r="AM10" s="51"/>
      <c r="AN10" s="51"/>
      <c r="AO10" s="51"/>
      <c r="AP10" s="51"/>
      <c r="AQ10" s="51"/>
      <c r="AR10" s="51"/>
      <c r="AS10" s="51"/>
      <c r="AT10" s="46">
        <f>データ!W6</f>
        <v>1.71</v>
      </c>
      <c r="AU10" s="46"/>
      <c r="AV10" s="46"/>
      <c r="AW10" s="46"/>
      <c r="AX10" s="46"/>
      <c r="AY10" s="46"/>
      <c r="AZ10" s="46"/>
      <c r="BA10" s="46"/>
      <c r="BB10" s="46">
        <f>データ!X6</f>
        <v>1721.05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p2DsVKfph2U+sDVoBYG4N9tsZYD2eyxyo/qhu+1LAeVbuxStv5n1Kw8c2sxTjVVtLGA8tcUEOUvY8eNlcCWihQ==" saltValue="NxDv8wAtLlfP+UzJAnN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72087</v>
      </c>
      <c r="D6" s="33">
        <f t="shared" si="3"/>
        <v>47</v>
      </c>
      <c r="E6" s="33">
        <f t="shared" si="3"/>
        <v>17</v>
      </c>
      <c r="F6" s="33">
        <f t="shared" si="3"/>
        <v>4</v>
      </c>
      <c r="G6" s="33">
        <f t="shared" si="3"/>
        <v>0</v>
      </c>
      <c r="H6" s="33" t="str">
        <f t="shared" si="3"/>
        <v>福島県　喜多方市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6.26</v>
      </c>
      <c r="Q6" s="34">
        <f t="shared" si="3"/>
        <v>94.96</v>
      </c>
      <c r="R6" s="34">
        <f t="shared" si="3"/>
        <v>3390</v>
      </c>
      <c r="S6" s="34">
        <f t="shared" si="3"/>
        <v>47354</v>
      </c>
      <c r="T6" s="34">
        <f t="shared" si="3"/>
        <v>554.63</v>
      </c>
      <c r="U6" s="34">
        <f t="shared" si="3"/>
        <v>85.38</v>
      </c>
      <c r="V6" s="34">
        <f t="shared" si="3"/>
        <v>2943</v>
      </c>
      <c r="W6" s="34">
        <f t="shared" si="3"/>
        <v>1.71</v>
      </c>
      <c r="X6" s="34">
        <f t="shared" si="3"/>
        <v>1721.05</v>
      </c>
      <c r="Y6" s="35">
        <f>IF(Y7="",NA(),Y7)</f>
        <v>80.95</v>
      </c>
      <c r="Z6" s="35">
        <f t="shared" ref="Z6:AH6" si="4">IF(Z7="",NA(),Z7)</f>
        <v>71.86</v>
      </c>
      <c r="AA6" s="35">
        <f t="shared" si="4"/>
        <v>94.92</v>
      </c>
      <c r="AB6" s="35">
        <f t="shared" si="4"/>
        <v>89.17</v>
      </c>
      <c r="AC6" s="35">
        <f t="shared" si="4"/>
        <v>93.95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1835.41</v>
      </c>
      <c r="BG6" s="35">
        <f t="shared" ref="BG6:BO6" si="7">IF(BG7="",NA(),BG7)</f>
        <v>1420.38</v>
      </c>
      <c r="BH6" s="34">
        <f t="shared" si="7"/>
        <v>0</v>
      </c>
      <c r="BI6" s="34">
        <f t="shared" si="7"/>
        <v>0</v>
      </c>
      <c r="BJ6" s="34">
        <f t="shared" si="7"/>
        <v>0</v>
      </c>
      <c r="BK6" s="35">
        <f t="shared" si="7"/>
        <v>1673.47</v>
      </c>
      <c r="BL6" s="35">
        <f t="shared" si="7"/>
        <v>1592.72</v>
      </c>
      <c r="BM6" s="35">
        <f t="shared" si="7"/>
        <v>1243.71</v>
      </c>
      <c r="BN6" s="35">
        <f t="shared" si="7"/>
        <v>1194.1500000000001</v>
      </c>
      <c r="BO6" s="35">
        <f t="shared" si="7"/>
        <v>1206.79</v>
      </c>
      <c r="BP6" s="34" t="str">
        <f>IF(BP7="","",IF(BP7="-","【-】","【"&amp;SUBSTITUTE(TEXT(BP7,"#,##0.00"),"-","△")&amp;"】"))</f>
        <v>【1,218.70】</v>
      </c>
      <c r="BQ6" s="35">
        <f>IF(BQ7="",NA(),BQ7)</f>
        <v>56.95</v>
      </c>
      <c r="BR6" s="35">
        <f t="shared" ref="BR6:BZ6" si="8">IF(BR7="",NA(),BR7)</f>
        <v>44.12</v>
      </c>
      <c r="BS6" s="35">
        <f t="shared" si="8"/>
        <v>79.2</v>
      </c>
      <c r="BT6" s="35">
        <f t="shared" si="8"/>
        <v>66.95</v>
      </c>
      <c r="BU6" s="35">
        <f t="shared" si="8"/>
        <v>78.11</v>
      </c>
      <c r="BV6" s="35">
        <f t="shared" si="8"/>
        <v>49.22</v>
      </c>
      <c r="BW6" s="35">
        <f t="shared" si="8"/>
        <v>53.7</v>
      </c>
      <c r="BX6" s="35">
        <f t="shared" si="8"/>
        <v>74.3</v>
      </c>
      <c r="BY6" s="35">
        <f t="shared" si="8"/>
        <v>72.260000000000005</v>
      </c>
      <c r="BZ6" s="35">
        <f t="shared" si="8"/>
        <v>71.84</v>
      </c>
      <c r="CA6" s="34" t="str">
        <f>IF(CA7="","",IF(CA7="-","【-】","【"&amp;SUBSTITUTE(TEXT(CA7,"#,##0.00"),"-","△")&amp;"】"))</f>
        <v>【74.17】</v>
      </c>
      <c r="CB6" s="35">
        <f>IF(CB7="",NA(),CB7)</f>
        <v>325.67</v>
      </c>
      <c r="CC6" s="35">
        <f t="shared" ref="CC6:CK6" si="9">IF(CC7="",NA(),CC7)</f>
        <v>419.45</v>
      </c>
      <c r="CD6" s="35">
        <f t="shared" si="9"/>
        <v>235.47</v>
      </c>
      <c r="CE6" s="35">
        <f t="shared" si="9"/>
        <v>277.12</v>
      </c>
      <c r="CF6" s="35">
        <f t="shared" si="9"/>
        <v>214.59</v>
      </c>
      <c r="CG6" s="35">
        <f t="shared" si="9"/>
        <v>332.02</v>
      </c>
      <c r="CH6" s="35">
        <f t="shared" si="9"/>
        <v>300.35000000000002</v>
      </c>
      <c r="CI6" s="35">
        <f t="shared" si="9"/>
        <v>221.81</v>
      </c>
      <c r="CJ6" s="35">
        <f t="shared" si="9"/>
        <v>230.02</v>
      </c>
      <c r="CK6" s="35">
        <f t="shared" si="9"/>
        <v>228.47</v>
      </c>
      <c r="CL6" s="34" t="str">
        <f>IF(CL7="","",IF(CL7="-","【-】","【"&amp;SUBSTITUTE(TEXT(CL7,"#,##0.00"),"-","△")&amp;"】"))</f>
        <v>【218.56】</v>
      </c>
      <c r="CM6" s="35">
        <f>IF(CM7="",NA(),CM7)</f>
        <v>35.49</v>
      </c>
      <c r="CN6" s="35">
        <f t="shared" ref="CN6:CV6" si="10">IF(CN7="",NA(),CN7)</f>
        <v>35.22</v>
      </c>
      <c r="CO6" s="35">
        <f t="shared" si="10"/>
        <v>36.369999999999997</v>
      </c>
      <c r="CP6" s="35">
        <f t="shared" si="10"/>
        <v>33.57</v>
      </c>
      <c r="CQ6" s="35">
        <f t="shared" si="10"/>
        <v>33.79</v>
      </c>
      <c r="CR6" s="35">
        <f t="shared" si="10"/>
        <v>36.65</v>
      </c>
      <c r="CS6" s="35">
        <f t="shared" si="10"/>
        <v>37.72</v>
      </c>
      <c r="CT6" s="35">
        <f t="shared" si="10"/>
        <v>43.36</v>
      </c>
      <c r="CU6" s="35">
        <f t="shared" si="10"/>
        <v>42.56</v>
      </c>
      <c r="CV6" s="35">
        <f t="shared" si="10"/>
        <v>42.47</v>
      </c>
      <c r="CW6" s="34" t="str">
        <f>IF(CW7="","",IF(CW7="-","【-】","【"&amp;SUBSTITUTE(TEXT(CW7,"#,##0.00"),"-","△")&amp;"】"))</f>
        <v>【42.86】</v>
      </c>
      <c r="CX6" s="35">
        <f>IF(CX7="",NA(),CX7)</f>
        <v>70.010000000000005</v>
      </c>
      <c r="CY6" s="35">
        <f t="shared" ref="CY6:DG6" si="11">IF(CY7="",NA(),CY7)</f>
        <v>71.73</v>
      </c>
      <c r="CZ6" s="35">
        <f t="shared" si="11"/>
        <v>74.78</v>
      </c>
      <c r="DA6" s="35">
        <f t="shared" si="11"/>
        <v>75.83</v>
      </c>
      <c r="DB6" s="35">
        <f t="shared" si="11"/>
        <v>75.91</v>
      </c>
      <c r="DC6" s="35">
        <f t="shared" si="11"/>
        <v>68.83</v>
      </c>
      <c r="DD6" s="35">
        <f t="shared" si="11"/>
        <v>68.459999999999994</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0.09</v>
      </c>
      <c r="EM6" s="35">
        <f t="shared" si="14"/>
        <v>0.13</v>
      </c>
      <c r="EN6" s="35">
        <f t="shared" si="14"/>
        <v>0.36</v>
      </c>
      <c r="EO6" s="34" t="str">
        <f>IF(EO7="","",IF(EO7="-","【-】","【"&amp;SUBSTITUTE(TEXT(EO7,"#,##0.00"),"-","△")&amp;"】"))</f>
        <v>【0.28】</v>
      </c>
    </row>
    <row r="7" spans="1:145" s="36" customFormat="1" x14ac:dyDescent="0.15">
      <c r="A7" s="28"/>
      <c r="B7" s="37">
        <v>2019</v>
      </c>
      <c r="C7" s="37">
        <v>72087</v>
      </c>
      <c r="D7" s="37">
        <v>47</v>
      </c>
      <c r="E7" s="37">
        <v>17</v>
      </c>
      <c r="F7" s="37">
        <v>4</v>
      </c>
      <c r="G7" s="37">
        <v>0</v>
      </c>
      <c r="H7" s="37" t="s">
        <v>97</v>
      </c>
      <c r="I7" s="37" t="s">
        <v>98</v>
      </c>
      <c r="J7" s="37" t="s">
        <v>99</v>
      </c>
      <c r="K7" s="37" t="s">
        <v>100</v>
      </c>
      <c r="L7" s="37" t="s">
        <v>101</v>
      </c>
      <c r="M7" s="37" t="s">
        <v>102</v>
      </c>
      <c r="N7" s="38" t="s">
        <v>103</v>
      </c>
      <c r="O7" s="38" t="s">
        <v>104</v>
      </c>
      <c r="P7" s="38">
        <v>6.26</v>
      </c>
      <c r="Q7" s="38">
        <v>94.96</v>
      </c>
      <c r="R7" s="38">
        <v>3390</v>
      </c>
      <c r="S7" s="38">
        <v>47354</v>
      </c>
      <c r="T7" s="38">
        <v>554.63</v>
      </c>
      <c r="U7" s="38">
        <v>85.38</v>
      </c>
      <c r="V7" s="38">
        <v>2943</v>
      </c>
      <c r="W7" s="38">
        <v>1.71</v>
      </c>
      <c r="X7" s="38">
        <v>1721.05</v>
      </c>
      <c r="Y7" s="38">
        <v>80.95</v>
      </c>
      <c r="Z7" s="38">
        <v>71.86</v>
      </c>
      <c r="AA7" s="38">
        <v>94.92</v>
      </c>
      <c r="AB7" s="38">
        <v>89.17</v>
      </c>
      <c r="AC7" s="38">
        <v>93.95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1835.41</v>
      </c>
      <c r="BG7" s="38">
        <v>1420.38</v>
      </c>
      <c r="BH7" s="38">
        <v>0</v>
      </c>
      <c r="BI7" s="38">
        <v>0</v>
      </c>
      <c r="BJ7" s="38">
        <v>0</v>
      </c>
      <c r="BK7" s="38">
        <v>1673.47</v>
      </c>
      <c r="BL7" s="38">
        <v>1592.72</v>
      </c>
      <c r="BM7" s="38">
        <v>1243.71</v>
      </c>
      <c r="BN7" s="38">
        <v>1194.1500000000001</v>
      </c>
      <c r="BO7" s="38">
        <v>1206.79</v>
      </c>
      <c r="BP7" s="38">
        <v>1218.7</v>
      </c>
      <c r="BQ7" s="38">
        <v>56.95</v>
      </c>
      <c r="BR7" s="38">
        <v>44.12</v>
      </c>
      <c r="BS7" s="38">
        <v>79.2</v>
      </c>
      <c r="BT7" s="38">
        <v>66.95</v>
      </c>
      <c r="BU7" s="38">
        <v>78.11</v>
      </c>
      <c r="BV7" s="38">
        <v>49.22</v>
      </c>
      <c r="BW7" s="38">
        <v>53.7</v>
      </c>
      <c r="BX7" s="38">
        <v>74.3</v>
      </c>
      <c r="BY7" s="38">
        <v>72.260000000000005</v>
      </c>
      <c r="BZ7" s="38">
        <v>71.84</v>
      </c>
      <c r="CA7" s="38">
        <v>74.17</v>
      </c>
      <c r="CB7" s="38">
        <v>325.67</v>
      </c>
      <c r="CC7" s="38">
        <v>419.45</v>
      </c>
      <c r="CD7" s="38">
        <v>235.47</v>
      </c>
      <c r="CE7" s="38">
        <v>277.12</v>
      </c>
      <c r="CF7" s="38">
        <v>214.59</v>
      </c>
      <c r="CG7" s="38">
        <v>332.02</v>
      </c>
      <c r="CH7" s="38">
        <v>300.35000000000002</v>
      </c>
      <c r="CI7" s="38">
        <v>221.81</v>
      </c>
      <c r="CJ7" s="38">
        <v>230.02</v>
      </c>
      <c r="CK7" s="38">
        <v>228.47</v>
      </c>
      <c r="CL7" s="38">
        <v>218.56</v>
      </c>
      <c r="CM7" s="38">
        <v>35.49</v>
      </c>
      <c r="CN7" s="38">
        <v>35.22</v>
      </c>
      <c r="CO7" s="38">
        <v>36.369999999999997</v>
      </c>
      <c r="CP7" s="38">
        <v>33.57</v>
      </c>
      <c r="CQ7" s="38">
        <v>33.79</v>
      </c>
      <c r="CR7" s="38">
        <v>36.65</v>
      </c>
      <c r="CS7" s="38">
        <v>37.72</v>
      </c>
      <c r="CT7" s="38">
        <v>43.36</v>
      </c>
      <c r="CU7" s="38">
        <v>42.56</v>
      </c>
      <c r="CV7" s="38">
        <v>42.47</v>
      </c>
      <c r="CW7" s="38">
        <v>42.86</v>
      </c>
      <c r="CX7" s="38">
        <v>70.010000000000005</v>
      </c>
      <c r="CY7" s="38">
        <v>71.73</v>
      </c>
      <c r="CZ7" s="38">
        <v>74.78</v>
      </c>
      <c r="DA7" s="38">
        <v>75.83</v>
      </c>
      <c r="DB7" s="38">
        <v>75.91</v>
      </c>
      <c r="DC7" s="38">
        <v>68.83</v>
      </c>
      <c r="DD7" s="38">
        <v>68.459999999999994</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建設部_下水道課1131</cp:lastModifiedBy>
  <cp:lastPrinted>2021-01-22T04:45:20Z</cp:lastPrinted>
  <dcterms:created xsi:type="dcterms:W3CDTF">2020-12-04T02:53:18Z</dcterms:created>
  <dcterms:modified xsi:type="dcterms:W3CDTF">2021-01-22T05:06:43Z</dcterms:modified>
  <cp:category/>
</cp:coreProperties>
</file>