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送付物フォルダ\R2.2.4_ 【連絡】公営企業に係る経営比較分析表（平成30年度決算）の差替えについて\02_県回答\"/>
    </mc:Choice>
  </mc:AlternateContent>
  <workbookProtection workbookAlgorithmName="SHA-512" workbookHashValue="9hZ8RgRexop+6sdbRDR+qO5NFUcBwK/PRM3lDQ6mIm8+L9Dqs7dbcOEH7ZbnAvO34cx54j0VwRrIn1wSm4HcqA==" workbookSaltValue="beL9NJ7NxFCNvPS2X0UI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<sst xmlns="http://schemas.openxmlformats.org/spreadsheetml/2006/main" count="228" uniqueCount="113">
  <si>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</si>
  <si>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</si>
  <si>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</si>
  <si>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</si>
  <si>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</si>
  <si>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</si>
  <si>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</si>
  <si>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</si>
  <si>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</si>
  <si>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</si>
  <si>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</si>
  <si>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</si>
  <si>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</si>
  <si>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</si>
  <si>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</si>
  <si>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</si>
  <si>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</si>
  <si>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</si>
  <si>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</si>
  <si>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</si>
  <si>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</si>
  <si>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</si>
  <si>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</si>
  <si>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</si>
  <si>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</si>
  <si>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</si>
  <si>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</si>
  <si>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</si>
  <si>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</si>
  <si>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</si>
  <si>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</si>
  <si>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</si>
  <si>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</si>
  <si>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</si>
  <si>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</si>
  <si>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</si>
  <si>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</si>
  <si>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</si>
  <si>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</si>
  <si>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</si>
  <si>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</si>
  <si>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</si>
  <si>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</si>
  <si>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</si>
  <si>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</si>
  <si>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</si>
  <si>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</si>
  <si>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</si>
  <si>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</si>
  <si>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</si>
  <si>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</si>
  <si>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</si>
  <si>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</si>
  <si>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</si>
  <si>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</si>
  <si>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</si>
  <si>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</si>
  <si>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</si>
  <si>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</si>
  <si>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</si>
  <si>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</si>
  <si>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</si>
  <si>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</si>
  <si>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</si>
  <si>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</si>
  <si>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</si>
  <si>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</si>
  <si>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</si>
  <si>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</si>
  <si>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</si>
  <si>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</si>
  <si>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</si>
  <si>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</si>
  <si>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</si>
  <si>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</si>
  <si>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</si>
  <si>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</si>
  <si>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</si>
  <si>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</si>
  <si>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</si>
  <si>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</si>
  <si>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</si>
  <si>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</si>
  <si>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</si>
  <si>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</si>
  <si>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</si>
  <si>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</si>
  <si>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</si>
  <si>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</si>
  <si>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</si>
  <si>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</si>
  <si>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</si>
  <si>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</si>
  <si>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</si>
  <si>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</si>
  <si>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</si>
  <si>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</si>
  <si>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</si>
  <si>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</si>
  <si>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</si>
  <si>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</si>
  <si>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</si>
  <si>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</si>
  <si>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</si>
  <si>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</si>
  <si>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</si>
  <si>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</si>
  <si>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</si>
  <si>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</si>
  <si>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</si>
  <si>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平成15年度に供用開始し15年を経過しており、施設、設備の老朽化等による更新費用が増嵩してます。
　管渠については、法定耐用年数である50年を経過している箇所はありません。</t>
    <phoneticPr fontId="4"/>
  </si>
  <si>
    <t>　本市の小規模集合排水施設は整備済みの喜多方地区の大沢入処理区１施設のみで、現在、建設中の施設及び新たな整備計画はありません。
　経営指標については、平成29年度から分流式汚水資本費のうち使用料で回収できない分を分流式下水道等に要する経費に係る一般会計からの基準内繰入金として算定することとなったことから④企業債残高対事業規模比率が減少がしました。
　また、修繕費の増加により①収益的収支比率が減少、⑤経費回収率が減少、⑥汚水処理原価が増加しました。
　⑧水洗化率及び⑦施設利用率はほぼ横ばいとなっています。
　使用料収入については、処理区域内人口そのものが少なく、また、人口減少に伴う料金収入の減少が懸念される状況です。</t>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</si>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</sst>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E-4FCC-8583-5C4AE4EC9D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76E-4FCC-8583-5C4AE4EC9D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71.430000000000007</c:v>
                </c:pt>
                <c:pt idx="1">
                  <c:v>64.290000000000006</c:v>
                </c:pt>
                <c:pt idx="2">
                  <c:v>64.290000000000006</c:v>
                </c:pt>
                <c:pt idx="3">
                  <c:v>64.290000000000006</c:v>
                </c:pt>
                <c:pt idx="4">
                  <c:v>64.290000000000006</c:v>
                </c:pt>
              </c:numCache>
            </c:numRef>
          </c:val>
          <c:extLst>
            <c:ext xmlns:c16="http://schemas.microsoft.com/office/drawing/2014/chart" uri="{C3380CC4-5D6E-409C-BE32-E72D297353CC}">
              <c16:uniqueId val="{00000000-1663-4BE8-BECB-37C6660163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1663-4BE8-BECB-37C6660163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AC-497F-9F0A-0564DE1AC7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78AC-497F-9F0A-0564DE1AC7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54.77</c:v>
                </c:pt>
                <c:pt idx="1">
                  <c:v>54.32</c:v>
                </c:pt>
                <c:pt idx="2">
                  <c:v>51.92</c:v>
                </c:pt>
                <c:pt idx="3">
                  <c:v>57.29</c:v>
                </c:pt>
                <c:pt idx="4">
                  <c:v>54.34</c:v>
                </c:pt>
              </c:numCache>
            </c:numRef>
          </c:val>
          <c:extLst>
            <c:ext xmlns:c16="http://schemas.microsoft.com/office/drawing/2014/chart" uri="{C3380CC4-5D6E-409C-BE32-E72D297353CC}">
              <c16:uniqueId val="{00000000-89C2-4388-BBFF-812CD4757D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2-4388-BBFF-812CD4757D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0-4868-837B-FDD8DB23A7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0-4868-837B-FDD8DB23A7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F1-4216-A3B2-1F79C8FD5E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1-4216-A3B2-1F79C8FD5E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1-4587-8095-832B362987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1-4587-8095-832B362987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D-48FE-9A03-AED65634C6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D-48FE-9A03-AED65634C6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2379</c:v>
                </c:pt>
                <c:pt idx="1">
                  <c:v>2400.8000000000002</c:v>
                </c:pt>
                <c:pt idx="2">
                  <c:v>2467.44</c:v>
                </c:pt>
                <c:pt idx="3" formatCode="#,##0.00;&quot;△&quot;#,##0.00">
                  <c:v>0</c:v>
                </c:pt>
                <c:pt idx="4" formatCode="#,##0.00;&quot;△&quot;#,##0.00">
                  <c:v>0</c:v>
                </c:pt>
              </c:numCache>
            </c:numRef>
          </c:val>
          <c:extLst>
            <c:ext xmlns:c16="http://schemas.microsoft.com/office/drawing/2014/chart" uri="{C3380CC4-5D6E-409C-BE32-E72D297353CC}">
              <c16:uniqueId val="{00000000-66B9-4D18-B410-9436627733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66B9-4D18-B410-9436627733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33.96</c:v>
                </c:pt>
                <c:pt idx="1">
                  <c:v>32.75</c:v>
                </c:pt>
                <c:pt idx="2">
                  <c:v>28.17</c:v>
                </c:pt>
                <c:pt idx="3">
                  <c:v>27.7</c:v>
                </c:pt>
                <c:pt idx="4">
                  <c:v>22.74</c:v>
                </c:pt>
              </c:numCache>
            </c:numRef>
          </c:val>
          <c:extLst>
            <c:ext xmlns:c16="http://schemas.microsoft.com/office/drawing/2014/chart" uri="{C3380CC4-5D6E-409C-BE32-E72D297353CC}">
              <c16:uniqueId val="{00000000-D9A3-49C0-9DEE-69D3601814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D9A3-49C0-9DEE-69D3601814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504.71</c:v>
                </c:pt>
                <c:pt idx="1">
                  <c:v>521.34</c:v>
                </c:pt>
                <c:pt idx="2">
                  <c:v>590.04</c:v>
                </c:pt>
                <c:pt idx="3">
                  <c:v>618.03</c:v>
                </c:pt>
                <c:pt idx="4">
                  <c:v>728.1</c:v>
                </c:pt>
              </c:numCache>
            </c:numRef>
          </c:val>
          <c:extLst>
            <c:ext xmlns:c16="http://schemas.microsoft.com/office/drawing/2014/chart" uri="{C3380CC4-5D6E-409C-BE32-E72D297353CC}">
              <c16:uniqueId val="{00000000-956C-45AC-882C-CFFEAA43A3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956C-45AC-882C-CFFEAA43A3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2"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47999</v>
      </c>
      <c r="AM8" s="50"/>
      <c r="AN8" s="50"/>
      <c r="AO8" s="50"/>
      <c r="AP8" s="50"/>
      <c r="AQ8" s="50"/>
      <c r="AR8" s="50"/>
      <c r="AS8" s="50"/>
      <c r="AT8" s="45">
        <f>データ!T6</f>
        <v>554.63</v>
      </c>
      <c r="AU8" s="45"/>
      <c r="AV8" s="45"/>
      <c r="AW8" s="45"/>
      <c r="AX8" s="45"/>
      <c r="AY8" s="45"/>
      <c r="AZ8" s="45"/>
      <c r="BA8" s="45"/>
      <c r="BB8" s="45">
        <f>データ!U6</f>
        <v>86.54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0.06</v>
      </c>
      <c r="Q10" s="45"/>
      <c r="R10" s="45"/>
      <c r="S10" s="45"/>
      <c r="T10" s="45"/>
      <c r="U10" s="45"/>
      <c r="V10" s="45"/>
      <c r="W10" s="45">
        <f>データ!Q6</f>
        <v>55.98</v>
      </c>
      <c r="X10" s="45"/>
      <c r="Y10" s="45"/>
      <c r="Z10" s="45"/>
      <c r="AA10" s="45"/>
      <c r="AB10" s="45"/>
      <c r="AC10" s="45"/>
      <c r="AD10" s="50">
        <f>データ!R6</f>
        <v>3321</v>
      </c>
      <c r="AE10" s="50"/>
      <c r="AF10" s="50"/>
      <c r="AG10" s="50"/>
      <c r="AH10" s="50"/>
      <c r="AI10" s="50"/>
      <c r="AJ10" s="50"/>
      <c r="AK10" s="2"/>
      <c r="AL10" s="50">
        <f>データ!V6</f>
        <v>27</v>
      </c>
      <c r="AM10" s="50"/>
      <c r="AN10" s="50"/>
      <c r="AO10" s="50"/>
      <c r="AP10" s="50"/>
      <c r="AQ10" s="50"/>
      <c r="AR10" s="50"/>
      <c r="AS10" s="50"/>
      <c r="AT10" s="45">
        <f>データ!W6</f>
        <v>0.01</v>
      </c>
      <c r="AU10" s="45"/>
      <c r="AV10" s="45"/>
      <c r="AW10" s="45"/>
      <c r="AX10" s="45"/>
      <c r="AY10" s="45"/>
      <c r="AZ10" s="45"/>
      <c r="BA10" s="45"/>
      <c r="BB10" s="45">
        <f>データ!X6</f>
        <v>2700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qGJ2P9U7QcgcKx7TCjtQIEYDz/qo2MZLShXsUXxmikptrL0yOzyu6iosSb9glH72kXtgX9gisJ83lOK5fyH/yQ==" saltValue="Cm4f4j9kf+6PPP5W22Fa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0.06</v>
      </c>
      <c r="Q6" s="34">
        <f t="shared" si="3"/>
        <v>55.98</v>
      </c>
      <c r="R6" s="34">
        <f t="shared" si="3"/>
        <v>3321</v>
      </c>
      <c r="S6" s="34">
        <f t="shared" si="3"/>
        <v>47999</v>
      </c>
      <c r="T6" s="34">
        <f t="shared" si="3"/>
        <v>554.63</v>
      </c>
      <c r="U6" s="34">
        <f t="shared" si="3"/>
        <v>86.54</v>
      </c>
      <c r="V6" s="34">
        <f t="shared" si="3"/>
        <v>27</v>
      </c>
      <c r="W6" s="34">
        <f t="shared" si="3"/>
        <v>0.01</v>
      </c>
      <c r="X6" s="34">
        <f t="shared" si="3"/>
        <v>2700</v>
      </c>
      <c r="Y6" s="35">
        <f>IF(Y7="",NA(),Y7)</f>
        <v>54.77</v>
      </c>
      <c r="Z6" s="35">
        <f t="shared" ref="Z6:AH6" si="4">IF(Z7="",NA(),Z7)</f>
        <v>54.32</v>
      </c>
      <c r="AA6" s="35">
        <f t="shared" si="4"/>
        <v>51.92</v>
      </c>
      <c r="AB6" s="35">
        <f t="shared" si="4"/>
        <v>57.29</v>
      </c>
      <c r="AC6" s="35">
        <f t="shared" si="4"/>
        <v>54.34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2379</v>
      </c>
      <c r="BG6" s="35">
        <f t="shared" ref="BG6:BO6" si="7">IF(BG7="",NA(),BG7)</f>
        <v>2400.8000000000002</v>
      </c>
      <c r="BH6" s="35">
        <f t="shared" si="7"/>
        <v>2467.44</v>
      </c>
      <c r="BI6" s="34">
        <f t="shared" si="7"/>
        <v>0</v>
      </c>
      <c r="BJ6" s="34">
        <f t="shared" si="7"/>
        <v>0</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33.96</v>
      </c>
      <c r="BR6" s="35">
        <f t="shared" ref="BR6:BZ6" si="8">IF(BR7="",NA(),BR7)</f>
        <v>32.75</v>
      </c>
      <c r="BS6" s="35">
        <f t="shared" si="8"/>
        <v>28.17</v>
      </c>
      <c r="BT6" s="35">
        <f t="shared" si="8"/>
        <v>27.7</v>
      </c>
      <c r="BU6" s="35">
        <f t="shared" si="8"/>
        <v>22.74</v>
      </c>
      <c r="BV6" s="35">
        <f t="shared" si="8"/>
        <v>29.21</v>
      </c>
      <c r="BW6" s="35">
        <f t="shared" si="8"/>
        <v>26.47</v>
      </c>
      <c r="BX6" s="35">
        <f t="shared" si="8"/>
        <v>32.14</v>
      </c>
      <c r="BY6" s="35">
        <f t="shared" si="8"/>
        <v>37.82</v>
      </c>
      <c r="BZ6" s="35">
        <f t="shared" si="8"/>
        <v>35.03</v>
      </c>
      <c r="CA6" s="34" t="str">
        <f>IF(CA7="","",IF(CA7="-","【-】","【"&amp;SUBSTITUTE(TEXT(CA7,"#,##0.00"),"-","△")&amp;"】"))</f>
        <v>【35.30】</v>
      </c>
      <c r="CB6" s="35">
        <f>IF(CB7="",NA(),CB7)</f>
        <v>504.71</v>
      </c>
      <c r="CC6" s="35">
        <f t="shared" ref="CC6:CK6" si="9">IF(CC7="",NA(),CC7)</f>
        <v>521.34</v>
      </c>
      <c r="CD6" s="35">
        <f t="shared" si="9"/>
        <v>590.04</v>
      </c>
      <c r="CE6" s="35">
        <f t="shared" si="9"/>
        <v>618.03</v>
      </c>
      <c r="CF6" s="35">
        <f t="shared" si="9"/>
        <v>728.1</v>
      </c>
      <c r="CG6" s="35">
        <f t="shared" si="9"/>
        <v>620.01</v>
      </c>
      <c r="CH6" s="35">
        <f t="shared" si="9"/>
        <v>688.46</v>
      </c>
      <c r="CI6" s="35">
        <f t="shared" si="9"/>
        <v>562.9</v>
      </c>
      <c r="CJ6" s="35">
        <f t="shared" si="9"/>
        <v>482.51</v>
      </c>
      <c r="CK6" s="35">
        <f t="shared" si="9"/>
        <v>525.22</v>
      </c>
      <c r="CL6" s="34" t="str">
        <f>IF(CL7="","",IF(CL7="-","【-】","【"&amp;SUBSTITUTE(TEXT(CL7,"#,##0.00"),"-","△")&amp;"】"))</f>
        <v>【521.14】</v>
      </c>
      <c r="CM6" s="35">
        <f>IF(CM7="",NA(),CM7)</f>
        <v>71.430000000000007</v>
      </c>
      <c r="CN6" s="35">
        <f t="shared" ref="CN6:CV6" si="10">IF(CN7="",NA(),CN7)</f>
        <v>64.290000000000006</v>
      </c>
      <c r="CO6" s="35">
        <f t="shared" si="10"/>
        <v>64.290000000000006</v>
      </c>
      <c r="CP6" s="35">
        <f t="shared" si="10"/>
        <v>64.290000000000006</v>
      </c>
      <c r="CQ6" s="35">
        <f t="shared" si="10"/>
        <v>64.290000000000006</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90.48</v>
      </c>
      <c r="DF6" s="35">
        <f t="shared" si="11"/>
        <v>89.54</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72087</v>
      </c>
      <c r="D7" s="37">
        <v>47</v>
      </c>
      <c r="E7" s="37">
        <v>17</v>
      </c>
      <c r="F7" s="37">
        <v>9</v>
      </c>
      <c r="G7" s="37">
        <v>0</v>
      </c>
      <c r="H7" s="37" t="s">
        <v>97</v>
      </c>
      <c r="I7" s="37" t="s">
        <v>98</v>
      </c>
      <c r="J7" s="37" t="s">
        <v>99</v>
      </c>
      <c r="K7" s="37" t="s">
        <v>100</v>
      </c>
      <c r="L7" s="37" t="s">
        <v>101</v>
      </c>
      <c r="M7" s="37" t="s">
        <v>102</v>
      </c>
      <c r="N7" s="38" t="s">
        <v>103</v>
      </c>
      <c r="O7" s="38" t="s">
        <v>104</v>
      </c>
      <c r="P7" s="38">
        <v>0.06</v>
      </c>
      <c r="Q7" s="38">
        <v>55.98</v>
      </c>
      <c r="R7" s="38">
        <v>3321</v>
      </c>
      <c r="S7" s="38">
        <v>47999</v>
      </c>
      <c r="T7" s="38">
        <v>554.63</v>
      </c>
      <c r="U7" s="38">
        <v>86.54</v>
      </c>
      <c r="V7" s="38">
        <v>27</v>
      </c>
      <c r="W7" s="38">
        <v>0.01</v>
      </c>
      <c r="X7" s="38">
        <v>2700</v>
      </c>
      <c r="Y7" s="38">
        <v>54.77</v>
      </c>
      <c r="Z7" s="38">
        <v>54.32</v>
      </c>
      <c r="AA7" s="38">
        <v>51.92</v>
      </c>
      <c r="AB7" s="38">
        <v>57.29</v>
      </c>
      <c r="AC7" s="38">
        <v>54.34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2379</v>
      </c>
      <c r="BG7" s="38">
        <v>2400.8000000000002</v>
      </c>
      <c r="BH7" s="38">
        <v>2467.44</v>
      </c>
      <c r="BI7" s="38">
        <v>0</v>
      </c>
      <c r="BJ7" s="38">
        <v>0</v>
      </c>
      <c r="BK7" s="38">
        <v>2784</v>
      </c>
      <c r="BL7" s="38">
        <v>3188.44</v>
      </c>
      <c r="BM7" s="38">
        <v>4170.3999999999996</v>
      </c>
      <c r="BN7" s="38">
        <v>2559.94</v>
      </c>
      <c r="BO7" s="38">
        <v>1837.88</v>
      </c>
      <c r="BP7" s="38">
        <v>1937.22</v>
      </c>
      <c r="BQ7" s="38">
        <v>33.96</v>
      </c>
      <c r="BR7" s="38">
        <v>32.75</v>
      </c>
      <c r="BS7" s="38">
        <v>28.17</v>
      </c>
      <c r="BT7" s="38">
        <v>27.7</v>
      </c>
      <c r="BU7" s="38">
        <v>22.74</v>
      </c>
      <c r="BV7" s="38">
        <v>29.21</v>
      </c>
      <c r="BW7" s="38">
        <v>26.47</v>
      </c>
      <c r="BX7" s="38">
        <v>32.14</v>
      </c>
      <c r="BY7" s="38">
        <v>37.82</v>
      </c>
      <c r="BZ7" s="38">
        <v>35.03</v>
      </c>
      <c r="CA7" s="38">
        <v>35.299999999999997</v>
      </c>
      <c r="CB7" s="38">
        <v>504.71</v>
      </c>
      <c r="CC7" s="38">
        <v>521.34</v>
      </c>
      <c r="CD7" s="38">
        <v>590.04</v>
      </c>
      <c r="CE7" s="38">
        <v>618.03</v>
      </c>
      <c r="CF7" s="38">
        <v>728.1</v>
      </c>
      <c r="CG7" s="38">
        <v>620.01</v>
      </c>
      <c r="CH7" s="38">
        <v>688.46</v>
      </c>
      <c r="CI7" s="38">
        <v>562.9</v>
      </c>
      <c r="CJ7" s="38">
        <v>482.51</v>
      </c>
      <c r="CK7" s="38">
        <v>525.22</v>
      </c>
      <c r="CL7" s="38">
        <v>521.14</v>
      </c>
      <c r="CM7" s="38">
        <v>71.430000000000007</v>
      </c>
      <c r="CN7" s="38">
        <v>64.290000000000006</v>
      </c>
      <c r="CO7" s="38">
        <v>64.290000000000006</v>
      </c>
      <c r="CP7" s="38">
        <v>64.290000000000006</v>
      </c>
      <c r="CQ7" s="38">
        <v>64.290000000000006</v>
      </c>
      <c r="CR7" s="38">
        <v>43.1</v>
      </c>
      <c r="CS7" s="38">
        <v>40.96</v>
      </c>
      <c r="CT7" s="38">
        <v>39.450000000000003</v>
      </c>
      <c r="CU7" s="38">
        <v>39.15</v>
      </c>
      <c r="CV7" s="38">
        <v>35.340000000000003</v>
      </c>
      <c r="CW7" s="38">
        <v>35.75</v>
      </c>
      <c r="CX7" s="38">
        <v>100</v>
      </c>
      <c r="CY7" s="38">
        <v>100</v>
      </c>
      <c r="CZ7" s="38">
        <v>100</v>
      </c>
      <c r="DA7" s="38">
        <v>100</v>
      </c>
      <c r="DB7" s="38">
        <v>100</v>
      </c>
      <c r="DC7" s="38">
        <v>88.02</v>
      </c>
      <c r="DD7" s="38">
        <v>90.64</v>
      </c>
      <c r="DE7" s="38">
        <v>90.48</v>
      </c>
      <c r="DF7" s="38">
        <v>89.54</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2020-02-04T02:55:06Z</cp:lastPrinted>
  <dcterms:created xsi:type="dcterms:W3CDTF">2019-12-05T05:26:51Z</dcterms:created>
  <dcterms:modified xsi:type="dcterms:W3CDTF">2020-02-04T02:55:07Z</dcterms:modified>
  <cp:category/>
</cp:coreProperties>
</file>