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総務部_財政課\○財政係\●公営企業関係\30公営企業\H31.1.17_経営比較分析表の分析等について（依頼）\04_県回答\"/>
    </mc:Choice>
  </mc:AlternateContent>
  <workbookProtection workbookAlgorithmName="SHA-512" workbookHashValue="gfm8uQCkKWabsEHv4+rBdaLogVxqfzDKnmoMmuYwFB0oRoTv/Nou+8jRn4YlAvv5P5t4gYfECN4UBuaRIdsOyA==" workbookSaltValue="/FGVnzlFsW5kYrtKeg4ScA==" workbookSpinCount="100000" lockStructure="1"/>
  <bookViews>
    <workbookView xWindow="0" yWindow="0" windowWidth="20490" windowHeight="73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<sst xmlns="http://schemas.openxmlformats.org/spreadsheetml/2006/main" count="232" uniqueCount="120">
  <si>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</si>
  <si>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</si>
  <si>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</si>
  <si>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</si>
  <si>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</si>
  <si>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</si>
  <si>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</si>
  <si>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</si>
  <si>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</si>
  <si>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</si>
  <si>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</si>
  <si>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</si>
  <si>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</si>
  <si>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</si>
  <si>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</si>
  <si>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</si>
  <si>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</si>
  <si>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</si>
  <si>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</si>
  <si>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</si>
  <si>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</si>
  <si>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</si>
  <si>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</si>
  <si>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</si>
  <si>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</si>
  <si>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</si>
  <si>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</si>
  <si>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</si>
  <si>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</si>
  <si>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</si>
  <si>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</si>
  <si>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</si>
  <si>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</si>
  <si>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</si>
  <si>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</si>
  <si>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</si>
  <si>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</si>
  <si>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</si>
  <si>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</si>
  <si>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</si>
  <si>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</si>
  <si>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</si>
  <si>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</si>
  <si>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</si>
  <si>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</si>
  <si>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</si>
  <si>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</si>
  <si>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</si>
  <si>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</si>
  <si>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</si>
  <si>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</si>
  <si>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</si>
  <si>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</si>
  <si>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</si>
  <si>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</si>
  <si>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</si>
  <si>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</si>
  <si>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</si>
  <si>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</si>
  <si>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</si>
  <si>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</si>
  <si>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</si>
  <si>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</si>
  <si>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</si>
  <si>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</si>
  <si>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</si>
  <si>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</si>
  <si>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</si>
  <si>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</si>
  <si>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</si>
  <si>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</si>
  <si>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</si>
  <si>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</si>
  <si>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</si>
  <si>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</si>
  <si>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</si>
  <si>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</si>
  <si>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</si>
  <si>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</si>
  <si>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</si>
  <si>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</si>
  <si>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</si>
  <si>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</si>
  <si>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</si>
  <si>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</si>
  <si>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</si>
  <si>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</si>
  <si>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</si>
  <si>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</si>
  <si>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</si>
  <si>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</si>
  <si>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</si>
  <si>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</si>
  <si>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</si>
  <si>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</si>
  <si>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</si>
  <si>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</si>
  <si>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</si>
  <si>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</si>
  <si>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</si>
  <si>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</si>
  <si>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</si>
  <si>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</si>
  <si>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</si>
  <si>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</si>
  <si>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</si>
  <si>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</si>
  <si>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</si>
  <si>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</si>
  <si>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</si>
  <si>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</si>
  <si>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</si>
  <si>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</si>
  <si>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</si>
  <si>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</si>
  <si>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</si>
  <si>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</si>
  <si>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①有形固定資産減価償却率については、類似団体平均と比較してやや良いが、②管路経年化率については、類似団体平均と比較しても割合が高く、また③管路更新率は低くなっている。
　今後は、老朽施設の更新計画の策定を行い、計画的な更新需要を見込み更新していく必要があります。</t>
    <phoneticPr fontId="4"/>
  </si>
  <si>
    <t xml:space="preserve"> 平成26年度に簡易水道事業を統合したことにより経常収支比率が低下し、今後も少子高齢化による人口減少や節水志向等による水需要の減少が進んでいくと思われるため、更なる維持管理費等の削減を図り、経営戦略に基づく健全な経営を図っていかなければならない。
　また、有収率も依然として類似団体平均を下回っており、管路経年化率も増加していることから、老朽施設更新計画を策定し、更新需要の平準化を図りながら計画的な更新を行い、これを踏まえた健全な水道事業の経営のありかたを検討する必要がある。
</t>
    <phoneticPr fontId="4"/>
  </si>
  <si>
    <t xml:space="preserve"> ①経常収支比率は、昨年度より約1ポイント増加し110.09％となり、概ね健全な経営状況にあるといえるが、平成26年度に簡易水道事業を統合したことから類似団体平均より低くなっている。今後、人口減少により給水収益等が減少していくと考えられるため、有収率の向上、維持管理費の圧縮等の経営努力を続け経常収支比率の維持に努めていかなければならない。
　③流動比率は、平成27年度以降企業債残高の減少により少しずつ改善傾向ではあるが今後老朽施設の更新を進めていく必要があり、低い状態が続くと考えられる。
　④企業債残高対給水収益比率は、平成26年度以降、企業債残高の減少により数値は減少傾向にあり、類似団体平均も下回っているため概ね健全である。
　⑤料金回収率は、100％以上を維持し、類似団体平均も上回っており概ね健全であるといえる。
　⑥給水原価は、類似団体平均と比較して高くなっている。要因としては有収水量の減少があります。
　⑦施設利用率は、類似団体より高い数値を維持しているが、排水量の減少により低い状態が続いています。
　⑧有収率は、類似団体平均と比較し低い状態であるため、老朽管更新を行うなど有収率の向上に努めていかなければならない。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</si>
</sst>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1.08</c:v>
                </c:pt>
                <c:pt idx="1">
                  <c:v>0.55000000000000004</c:v>
                </c:pt>
                <c:pt idx="2">
                  <c:v>0.45</c:v>
                </c:pt>
                <c:pt idx="3">
                  <c:v>0.35</c:v>
                </c:pt>
                <c:pt idx="4">
                  <c:v>0.26</c:v>
                </c:pt>
              </c:numCache>
            </c:numRef>
          </c:val>
          <c:extLst>
            <c:ext xmlns:c16="http://schemas.microsoft.com/office/drawing/2014/chart" uri="{C3380CC4-5D6E-409C-BE32-E72D297353CC}">
              <c16:uniqueId val="{00000000-EE24-4D2F-8CE6-57F7D762B6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EE24-4D2F-8CE6-57F7D762B6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71.59</c:v>
                </c:pt>
                <c:pt idx="1">
                  <c:v>77.95</c:v>
                </c:pt>
                <c:pt idx="2">
                  <c:v>75.27</c:v>
                </c:pt>
                <c:pt idx="3">
                  <c:v>60.81</c:v>
                </c:pt>
                <c:pt idx="4">
                  <c:v>62.41</c:v>
                </c:pt>
              </c:numCache>
            </c:numRef>
          </c:val>
          <c:extLst>
            <c:ext xmlns:c16="http://schemas.microsoft.com/office/drawing/2014/chart" uri="{C3380CC4-5D6E-409C-BE32-E72D297353CC}">
              <c16:uniqueId val="{00000000-D3C0-441F-ACD8-468630AF65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D3C0-441F-ACD8-468630AF65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79.52</c:v>
                </c:pt>
                <c:pt idx="1">
                  <c:v>77.72</c:v>
                </c:pt>
                <c:pt idx="2">
                  <c:v>79.319999999999993</c:v>
                </c:pt>
                <c:pt idx="3">
                  <c:v>81.430000000000007</c:v>
                </c:pt>
                <c:pt idx="4">
                  <c:v>80.69</c:v>
                </c:pt>
              </c:numCache>
            </c:numRef>
          </c:val>
          <c:extLst>
            <c:ext xmlns:c16="http://schemas.microsoft.com/office/drawing/2014/chart" uri="{C3380CC4-5D6E-409C-BE32-E72D297353CC}">
              <c16:uniqueId val="{00000000-111D-42FB-B352-A9C26995B8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111D-42FB-B352-A9C26995B8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125.73</c:v>
                </c:pt>
                <c:pt idx="1">
                  <c:v>108.81</c:v>
                </c:pt>
                <c:pt idx="2">
                  <c:v>106.42</c:v>
                </c:pt>
                <c:pt idx="3">
                  <c:v>109.18</c:v>
                </c:pt>
                <c:pt idx="4">
                  <c:v>110.09</c:v>
                </c:pt>
              </c:numCache>
            </c:numRef>
          </c:val>
          <c:extLst>
            <c:ext xmlns:c16="http://schemas.microsoft.com/office/drawing/2014/chart" uri="{C3380CC4-5D6E-409C-BE32-E72D297353CC}">
              <c16:uniqueId val="{00000000-9C76-4E63-8085-E7DC1E1A870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9C76-4E63-8085-E7DC1E1A870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38.770000000000003</c:v>
                </c:pt>
                <c:pt idx="1">
                  <c:v>42.14</c:v>
                </c:pt>
                <c:pt idx="2">
                  <c:v>43.64</c:v>
                </c:pt>
                <c:pt idx="3">
                  <c:v>44.97</c:v>
                </c:pt>
                <c:pt idx="4">
                  <c:v>43.65</c:v>
                </c:pt>
              </c:numCache>
            </c:numRef>
          </c:val>
          <c:extLst>
            <c:ext xmlns:c16="http://schemas.microsoft.com/office/drawing/2014/chart" uri="{C3380CC4-5D6E-409C-BE32-E72D297353CC}">
              <c16:uniqueId val="{00000000-8870-4196-B456-A77529C3770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8870-4196-B456-A77529C3770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18.100000000000001</c:v>
                </c:pt>
                <c:pt idx="1">
                  <c:v>13.26</c:v>
                </c:pt>
                <c:pt idx="2">
                  <c:v>13.75</c:v>
                </c:pt>
                <c:pt idx="3">
                  <c:v>14.3</c:v>
                </c:pt>
                <c:pt idx="4">
                  <c:v>15.1</c:v>
                </c:pt>
              </c:numCache>
            </c:numRef>
          </c:val>
          <c:extLst>
            <c:ext xmlns:c16="http://schemas.microsoft.com/office/drawing/2014/chart" uri="{C3380CC4-5D6E-409C-BE32-E72D297353CC}">
              <c16:uniqueId val="{00000000-7895-4A32-A582-25A1C0654EC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7895-4A32-A582-25A1C0654EC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49-472E-958B-2BF62DA839D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6049-472E-958B-2BF62DA839D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2565.02</c:v>
                </c:pt>
                <c:pt idx="1">
                  <c:v>922.96</c:v>
                </c:pt>
                <c:pt idx="2">
                  <c:v>128.53</c:v>
                </c:pt>
                <c:pt idx="3">
                  <c:v>144.88999999999999</c:v>
                </c:pt>
                <c:pt idx="4">
                  <c:v>180.71</c:v>
                </c:pt>
              </c:numCache>
            </c:numRef>
          </c:val>
          <c:extLst>
            <c:ext xmlns:c16="http://schemas.microsoft.com/office/drawing/2014/chart" uri="{C3380CC4-5D6E-409C-BE32-E72D297353CC}">
              <c16:uniqueId val="{00000000-EE1C-459D-A206-173CD66FE78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EE1C-459D-A206-173CD66FE78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244.47</c:v>
                </c:pt>
                <c:pt idx="1">
                  <c:v>345.58</c:v>
                </c:pt>
                <c:pt idx="2">
                  <c:v>312.56</c:v>
                </c:pt>
                <c:pt idx="3">
                  <c:v>300.5</c:v>
                </c:pt>
                <c:pt idx="4">
                  <c:v>295.27</c:v>
                </c:pt>
              </c:numCache>
            </c:numRef>
          </c:val>
          <c:extLst>
            <c:ext xmlns:c16="http://schemas.microsoft.com/office/drawing/2014/chart" uri="{C3380CC4-5D6E-409C-BE32-E72D297353CC}">
              <c16:uniqueId val="{00000000-5138-4049-8844-4AF3271138B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5138-4049-8844-4AF3271138B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120.81</c:v>
                </c:pt>
                <c:pt idx="1">
                  <c:v>103.93</c:v>
                </c:pt>
                <c:pt idx="2">
                  <c:v>100.37</c:v>
                </c:pt>
                <c:pt idx="3">
                  <c:v>103.85</c:v>
                </c:pt>
                <c:pt idx="4">
                  <c:v>105</c:v>
                </c:pt>
              </c:numCache>
            </c:numRef>
          </c:val>
          <c:extLst>
            <c:ext xmlns:c16="http://schemas.microsoft.com/office/drawing/2014/chart" uri="{C3380CC4-5D6E-409C-BE32-E72D297353CC}">
              <c16:uniqueId val="{00000000-C394-4F10-BE7A-60FDE2E1319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C394-4F10-BE7A-60FDE2E1319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183.54</c:v>
                </c:pt>
                <c:pt idx="1">
                  <c:v>214.36</c:v>
                </c:pt>
                <c:pt idx="2">
                  <c:v>220.46</c:v>
                </c:pt>
                <c:pt idx="3">
                  <c:v>214.75</c:v>
                </c:pt>
                <c:pt idx="4">
                  <c:v>212.23</c:v>
                </c:pt>
              </c:numCache>
            </c:numRef>
          </c:val>
          <c:extLst>
            <c:ext xmlns:c16="http://schemas.microsoft.com/office/drawing/2014/chart" uri="{C3380CC4-5D6E-409C-BE32-E72D297353CC}">
              <c16:uniqueId val="{00000000-0B98-4A94-ADBF-EF3D6C0C450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0B98-4A94-ADBF-EF3D6C0C450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福島県　喜多方市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48726</v>
      </c>
      <c r="AM8" s="70"/>
      <c r="AN8" s="70"/>
      <c r="AO8" s="70"/>
      <c r="AP8" s="70"/>
      <c r="AQ8" s="70"/>
      <c r="AR8" s="70"/>
      <c r="AS8" s="70"/>
      <c r="AT8" s="66">
        <f>データ!$S$6</f>
        <v>554.63</v>
      </c>
      <c r="AU8" s="67"/>
      <c r="AV8" s="67"/>
      <c r="AW8" s="67"/>
      <c r="AX8" s="67"/>
      <c r="AY8" s="67"/>
      <c r="AZ8" s="67"/>
      <c r="BA8" s="67"/>
      <c r="BB8" s="69">
        <f>データ!$T$6</f>
        <v>87.85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80.09</v>
      </c>
      <c r="J10" s="67"/>
      <c r="K10" s="67"/>
      <c r="L10" s="67"/>
      <c r="M10" s="67"/>
      <c r="N10" s="67"/>
      <c r="O10" s="68"/>
      <c r="P10" s="69">
        <f>データ!$P$6</f>
        <v>88.25</v>
      </c>
      <c r="Q10" s="69"/>
      <c r="R10" s="69"/>
      <c r="S10" s="69"/>
      <c r="T10" s="69"/>
      <c r="U10" s="69"/>
      <c r="V10" s="69"/>
      <c r="W10" s="70">
        <f>データ!$Q$6</f>
        <v>4190</v>
      </c>
      <c r="X10" s="70"/>
      <c r="Y10" s="70"/>
      <c r="Z10" s="70"/>
      <c r="AA10" s="70"/>
      <c r="AB10" s="70"/>
      <c r="AC10" s="70"/>
      <c r="AD10" s="2"/>
      <c r="AE10" s="2"/>
      <c r="AF10" s="2"/>
      <c r="AG10" s="2"/>
      <c r="AH10" s="4"/>
      <c r="AI10" s="4"/>
      <c r="AJ10" s="4"/>
      <c r="AK10" s="4"/>
      <c r="AL10" s="70">
        <f>データ!$U$6</f>
        <v>42630</v>
      </c>
      <c r="AM10" s="70"/>
      <c r="AN10" s="70"/>
      <c r="AO10" s="70"/>
      <c r="AP10" s="70"/>
      <c r="AQ10" s="70"/>
      <c r="AR10" s="70"/>
      <c r="AS10" s="70"/>
      <c r="AT10" s="66">
        <f>データ!$V$6</f>
        <v>119.92</v>
      </c>
      <c r="AU10" s="67"/>
      <c r="AV10" s="67"/>
      <c r="AW10" s="67"/>
      <c r="AX10" s="67"/>
      <c r="AY10" s="67"/>
      <c r="AZ10" s="67"/>
      <c r="BA10" s="67"/>
      <c r="BB10" s="69">
        <f>データ!$W$6</f>
        <v>355.49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Bh4s6vZXcTUshUtPFQld8YHbtQauPdSFcXTUr0h+yy5zD3ghf8DFzWe4ctmVx5jVMLIWgOmztDcRWoaG+zJ7w==" saltValue="BprvYev9bZp6HLZc5uFCF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72087</v>
      </c>
      <c r="D6" s="33">
        <f t="shared" si="3"/>
        <v>46</v>
      </c>
      <c r="E6" s="33">
        <f t="shared" si="3"/>
        <v>1</v>
      </c>
      <c r="F6" s="33">
        <f t="shared" si="3"/>
        <v>0</v>
      </c>
      <c r="G6" s="33">
        <f t="shared" si="3"/>
        <v>1</v>
      </c>
      <c r="H6" s="33" t="str">
        <f t="shared" si="3"/>
        <v>福島県　喜多方市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80.09</v>
      </c>
      <c r="P6" s="34">
        <f t="shared" si="3"/>
        <v>88.25</v>
      </c>
      <c r="Q6" s="34">
        <f t="shared" si="3"/>
        <v>4190</v>
      </c>
      <c r="R6" s="34">
        <f t="shared" si="3"/>
        <v>48726</v>
      </c>
      <c r="S6" s="34">
        <f t="shared" si="3"/>
        <v>554.63</v>
      </c>
      <c r="T6" s="34">
        <f t="shared" si="3"/>
        <v>87.85</v>
      </c>
      <c r="U6" s="34">
        <f t="shared" si="3"/>
        <v>42630</v>
      </c>
      <c r="V6" s="34">
        <f t="shared" si="3"/>
        <v>119.92</v>
      </c>
      <c r="W6" s="34">
        <f t="shared" si="3"/>
        <v>355.49</v>
      </c>
      <c r="X6" s="35">
        <f>IF(X7="",NA(),X7)</f>
        <v>125.73</v>
      </c>
      <c r="Y6" s="35">
        <f t="shared" ref="Y6:AG6" si="4">IF(Y7="",NA(),Y7)</f>
        <v>108.81</v>
      </c>
      <c r="Z6" s="35">
        <f t="shared" si="4"/>
        <v>106.42</v>
      </c>
      <c r="AA6" s="35">
        <f t="shared" si="4"/>
        <v>109.18</v>
      </c>
      <c r="AB6" s="35">
        <f t="shared" si="4"/>
        <v>110.09</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2565.02</v>
      </c>
      <c r="AU6" s="35">
        <f t="shared" ref="AU6:BC6" si="6">IF(AU7="",NA(),AU7)</f>
        <v>922.96</v>
      </c>
      <c r="AV6" s="35">
        <f t="shared" si="6"/>
        <v>128.53</v>
      </c>
      <c r="AW6" s="35">
        <f t="shared" si="6"/>
        <v>144.88999999999999</v>
      </c>
      <c r="AX6" s="35">
        <f t="shared" si="6"/>
        <v>180.71</v>
      </c>
      <c r="AY6" s="35">
        <f t="shared" si="6"/>
        <v>909.68</v>
      </c>
      <c r="AZ6" s="35">
        <f t="shared" si="6"/>
        <v>382.09</v>
      </c>
      <c r="BA6" s="35">
        <f t="shared" si="6"/>
        <v>371.31</v>
      </c>
      <c r="BB6" s="35">
        <f t="shared" si="6"/>
        <v>377.63</v>
      </c>
      <c r="BC6" s="35">
        <f t="shared" si="6"/>
        <v>357.34</v>
      </c>
      <c r="BD6" s="34" t="str">
        <f>IF(BD7="","",IF(BD7="-","【-】","【"&amp;SUBSTITUTE(TEXT(BD7,"#,##0.00"),"-","△")&amp;"】"))</f>
        <v>【264.34】</v>
      </c>
      <c r="BE6" s="35">
        <f>IF(BE7="",NA(),BE7)</f>
        <v>244.47</v>
      </c>
      <c r="BF6" s="35">
        <f t="shared" ref="BF6:BN6" si="7">IF(BF7="",NA(),BF7)</f>
        <v>345.58</v>
      </c>
      <c r="BG6" s="35">
        <f t="shared" si="7"/>
        <v>312.56</v>
      </c>
      <c r="BH6" s="35">
        <f t="shared" si="7"/>
        <v>300.5</v>
      </c>
      <c r="BI6" s="35">
        <f t="shared" si="7"/>
        <v>295.27</v>
      </c>
      <c r="BJ6" s="35">
        <f t="shared" si="7"/>
        <v>382.65</v>
      </c>
      <c r="BK6" s="35">
        <f t="shared" si="7"/>
        <v>385.06</v>
      </c>
      <c r="BL6" s="35">
        <f t="shared" si="7"/>
        <v>373.09</v>
      </c>
      <c r="BM6" s="35">
        <f t="shared" si="7"/>
        <v>364.71</v>
      </c>
      <c r="BN6" s="35">
        <f t="shared" si="7"/>
        <v>373.69</v>
      </c>
      <c r="BO6" s="34" t="str">
        <f>IF(BO7="","",IF(BO7="-","【-】","【"&amp;SUBSTITUTE(TEXT(BO7,"#,##0.00"),"-","△")&amp;"】"))</f>
        <v>【274.27】</v>
      </c>
      <c r="BP6" s="35">
        <f>IF(BP7="",NA(),BP7)</f>
        <v>120.81</v>
      </c>
      <c r="BQ6" s="35">
        <f t="shared" ref="BQ6:BY6" si="8">IF(BQ7="",NA(),BQ7)</f>
        <v>103.93</v>
      </c>
      <c r="BR6" s="35">
        <f t="shared" si="8"/>
        <v>100.37</v>
      </c>
      <c r="BS6" s="35">
        <f t="shared" si="8"/>
        <v>103.85</v>
      </c>
      <c r="BT6" s="35">
        <f t="shared" si="8"/>
        <v>105</v>
      </c>
      <c r="BU6" s="35">
        <f t="shared" si="8"/>
        <v>96.1</v>
      </c>
      <c r="BV6" s="35">
        <f t="shared" si="8"/>
        <v>99.07</v>
      </c>
      <c r="BW6" s="35">
        <f t="shared" si="8"/>
        <v>99.99</v>
      </c>
      <c r="BX6" s="35">
        <f t="shared" si="8"/>
        <v>100.65</v>
      </c>
      <c r="BY6" s="35">
        <f t="shared" si="8"/>
        <v>99.87</v>
      </c>
      <c r="BZ6" s="34" t="str">
        <f>IF(BZ7="","",IF(BZ7="-","【-】","【"&amp;SUBSTITUTE(TEXT(BZ7,"#,##0.00"),"-","△")&amp;"】"))</f>
        <v>【104.36】</v>
      </c>
      <c r="CA6" s="35">
        <f>IF(CA7="",NA(),CA7)</f>
        <v>183.54</v>
      </c>
      <c r="CB6" s="35">
        <f t="shared" ref="CB6:CJ6" si="9">IF(CB7="",NA(),CB7)</f>
        <v>214.36</v>
      </c>
      <c r="CC6" s="35">
        <f t="shared" si="9"/>
        <v>220.46</v>
      </c>
      <c r="CD6" s="35">
        <f t="shared" si="9"/>
        <v>214.75</v>
      </c>
      <c r="CE6" s="35">
        <f t="shared" si="9"/>
        <v>212.23</v>
      </c>
      <c r="CF6" s="35">
        <f t="shared" si="9"/>
        <v>178.39</v>
      </c>
      <c r="CG6" s="35">
        <f t="shared" si="9"/>
        <v>173.03</v>
      </c>
      <c r="CH6" s="35">
        <f t="shared" si="9"/>
        <v>171.15</v>
      </c>
      <c r="CI6" s="35">
        <f t="shared" si="9"/>
        <v>170.19</v>
      </c>
      <c r="CJ6" s="35">
        <f t="shared" si="9"/>
        <v>171.81</v>
      </c>
      <c r="CK6" s="34" t="str">
        <f>IF(CK7="","",IF(CK7="-","【-】","【"&amp;SUBSTITUTE(TEXT(CK7,"#,##0.00"),"-","△")&amp;"】"))</f>
        <v>【165.71】</v>
      </c>
      <c r="CL6" s="35">
        <f>IF(CL7="",NA(),CL7)</f>
        <v>71.59</v>
      </c>
      <c r="CM6" s="35">
        <f t="shared" ref="CM6:CU6" si="10">IF(CM7="",NA(),CM7)</f>
        <v>77.95</v>
      </c>
      <c r="CN6" s="35">
        <f t="shared" si="10"/>
        <v>75.27</v>
      </c>
      <c r="CO6" s="35">
        <f t="shared" si="10"/>
        <v>60.81</v>
      </c>
      <c r="CP6" s="35">
        <f t="shared" si="10"/>
        <v>62.41</v>
      </c>
      <c r="CQ6" s="35">
        <f t="shared" si="10"/>
        <v>59.23</v>
      </c>
      <c r="CR6" s="35">
        <f t="shared" si="10"/>
        <v>58.58</v>
      </c>
      <c r="CS6" s="35">
        <f t="shared" si="10"/>
        <v>58.53</v>
      </c>
      <c r="CT6" s="35">
        <f t="shared" si="10"/>
        <v>59.01</v>
      </c>
      <c r="CU6" s="35">
        <f t="shared" si="10"/>
        <v>60.03</v>
      </c>
      <c r="CV6" s="34" t="str">
        <f>IF(CV7="","",IF(CV7="-","【-】","【"&amp;SUBSTITUTE(TEXT(CV7,"#,##0.00"),"-","△")&amp;"】"))</f>
        <v>【60.41】</v>
      </c>
      <c r="CW6" s="35">
        <f>IF(CW7="",NA(),CW7)</f>
        <v>79.52</v>
      </c>
      <c r="CX6" s="35">
        <f t="shared" ref="CX6:DF6" si="11">IF(CX7="",NA(),CX7)</f>
        <v>77.72</v>
      </c>
      <c r="CY6" s="35">
        <f t="shared" si="11"/>
        <v>79.319999999999993</v>
      </c>
      <c r="CZ6" s="35">
        <f t="shared" si="11"/>
        <v>81.430000000000007</v>
      </c>
      <c r="DA6" s="35">
        <f t="shared" si="11"/>
        <v>80.69</v>
      </c>
      <c r="DB6" s="35">
        <f t="shared" si="11"/>
        <v>85.53</v>
      </c>
      <c r="DC6" s="35">
        <f t="shared" si="11"/>
        <v>85.23</v>
      </c>
      <c r="DD6" s="35">
        <f t="shared" si="11"/>
        <v>85.26</v>
      </c>
      <c r="DE6" s="35">
        <f t="shared" si="11"/>
        <v>85.37</v>
      </c>
      <c r="DF6" s="35">
        <f t="shared" si="11"/>
        <v>84.81</v>
      </c>
      <c r="DG6" s="34" t="str">
        <f>IF(DG7="","",IF(DG7="-","【-】","【"&amp;SUBSTITUTE(TEXT(DG7,"#,##0.00"),"-","△")&amp;"】"))</f>
        <v>【89.93】</v>
      </c>
      <c r="DH6" s="35">
        <f>IF(DH7="",NA(),DH7)</f>
        <v>38.770000000000003</v>
      </c>
      <c r="DI6" s="35">
        <f t="shared" ref="DI6:DQ6" si="12">IF(DI7="",NA(),DI7)</f>
        <v>42.14</v>
      </c>
      <c r="DJ6" s="35">
        <f t="shared" si="12"/>
        <v>43.64</v>
      </c>
      <c r="DK6" s="35">
        <f t="shared" si="12"/>
        <v>44.97</v>
      </c>
      <c r="DL6" s="35">
        <f t="shared" si="12"/>
        <v>43.65</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18.100000000000001</v>
      </c>
      <c r="DT6" s="35">
        <f t="shared" ref="DT6:EB6" si="13">IF(DT7="",NA(),DT7)</f>
        <v>13.26</v>
      </c>
      <c r="DU6" s="35">
        <f t="shared" si="13"/>
        <v>13.75</v>
      </c>
      <c r="DV6" s="35">
        <f t="shared" si="13"/>
        <v>14.3</v>
      </c>
      <c r="DW6" s="35">
        <f t="shared" si="13"/>
        <v>15.1</v>
      </c>
      <c r="DX6" s="35">
        <f t="shared" si="13"/>
        <v>8.39</v>
      </c>
      <c r="DY6" s="35">
        <f t="shared" si="13"/>
        <v>10.09</v>
      </c>
      <c r="DZ6" s="35">
        <f t="shared" si="13"/>
        <v>10.54</v>
      </c>
      <c r="EA6" s="35">
        <f t="shared" si="13"/>
        <v>12.03</v>
      </c>
      <c r="EB6" s="35">
        <f t="shared" si="13"/>
        <v>12.19</v>
      </c>
      <c r="EC6" s="34" t="str">
        <f>IF(EC7="","",IF(EC7="-","【-】","【"&amp;SUBSTITUTE(TEXT(EC7,"#,##0.00"),"-","△")&amp;"】"))</f>
        <v>【15.89】</v>
      </c>
      <c r="ED6" s="35">
        <f>IF(ED7="",NA(),ED7)</f>
        <v>1.08</v>
      </c>
      <c r="EE6" s="35">
        <f t="shared" ref="EE6:EM6" si="14">IF(EE7="",NA(),EE7)</f>
        <v>0.55000000000000004</v>
      </c>
      <c r="EF6" s="35">
        <f t="shared" si="14"/>
        <v>0.45</v>
      </c>
      <c r="EG6" s="35">
        <f t="shared" si="14"/>
        <v>0.35</v>
      </c>
      <c r="EH6" s="35">
        <f t="shared" si="14"/>
        <v>0.26</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c r="A7" s="28"/>
      <c r="B7" s="37">
        <v>2017</v>
      </c>
      <c r="C7" s="37">
        <v>72087</v>
      </c>
      <c r="D7" s="37">
        <v>46</v>
      </c>
      <c r="E7" s="37">
        <v>1</v>
      </c>
      <c r="F7" s="37">
        <v>0</v>
      </c>
      <c r="G7" s="37">
        <v>1</v>
      </c>
      <c r="H7" s="37" t="s">
        <v>105</v>
      </c>
      <c r="I7" s="37" t="s">
        <v>106</v>
      </c>
      <c r="J7" s="37" t="s">
        <v>107</v>
      </c>
      <c r="K7" s="37" t="s">
        <v>108</v>
      </c>
      <c r="L7" s="37" t="s">
        <v>109</v>
      </c>
      <c r="M7" s="37" t="s">
        <v>110</v>
      </c>
      <c r="N7" s="38" t="s">
        <v>111</v>
      </c>
      <c r="O7" s="38">
        <v>80.09</v>
      </c>
      <c r="P7" s="38">
        <v>88.25</v>
      </c>
      <c r="Q7" s="38">
        <v>4190</v>
      </c>
      <c r="R7" s="38">
        <v>48726</v>
      </c>
      <c r="S7" s="38">
        <v>554.63</v>
      </c>
      <c r="T7" s="38">
        <v>87.85</v>
      </c>
      <c r="U7" s="38">
        <v>42630</v>
      </c>
      <c r="V7" s="38">
        <v>119.92</v>
      </c>
      <c r="W7" s="38">
        <v>355.49</v>
      </c>
      <c r="X7" s="38">
        <v>125.73</v>
      </c>
      <c r="Y7" s="38">
        <v>108.81</v>
      </c>
      <c r="Z7" s="38">
        <v>106.42</v>
      </c>
      <c r="AA7" s="38">
        <v>109.18</v>
      </c>
      <c r="AB7" s="38">
        <v>110.09</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2565.02</v>
      </c>
      <c r="AU7" s="38">
        <v>922.96</v>
      </c>
      <c r="AV7" s="38">
        <v>128.53</v>
      </c>
      <c r="AW7" s="38">
        <v>144.88999999999999</v>
      </c>
      <c r="AX7" s="38">
        <v>180.71</v>
      </c>
      <c r="AY7" s="38">
        <v>909.68</v>
      </c>
      <c r="AZ7" s="38">
        <v>382.09</v>
      </c>
      <c r="BA7" s="38">
        <v>371.31</v>
      </c>
      <c r="BB7" s="38">
        <v>377.63</v>
      </c>
      <c r="BC7" s="38">
        <v>357.34</v>
      </c>
      <c r="BD7" s="38">
        <v>264.33999999999997</v>
      </c>
      <c r="BE7" s="38">
        <v>244.47</v>
      </c>
      <c r="BF7" s="38">
        <v>345.58</v>
      </c>
      <c r="BG7" s="38">
        <v>312.56</v>
      </c>
      <c r="BH7" s="38">
        <v>300.5</v>
      </c>
      <c r="BI7" s="38">
        <v>295.27</v>
      </c>
      <c r="BJ7" s="38">
        <v>382.65</v>
      </c>
      <c r="BK7" s="38">
        <v>385.06</v>
      </c>
      <c r="BL7" s="38">
        <v>373.09</v>
      </c>
      <c r="BM7" s="38">
        <v>364.71</v>
      </c>
      <c r="BN7" s="38">
        <v>373.69</v>
      </c>
      <c r="BO7" s="38">
        <v>274.27</v>
      </c>
      <c r="BP7" s="38">
        <v>120.81</v>
      </c>
      <c r="BQ7" s="38">
        <v>103.93</v>
      </c>
      <c r="BR7" s="38">
        <v>100.37</v>
      </c>
      <c r="BS7" s="38">
        <v>103.85</v>
      </c>
      <c r="BT7" s="38">
        <v>105</v>
      </c>
      <c r="BU7" s="38">
        <v>96.1</v>
      </c>
      <c r="BV7" s="38">
        <v>99.07</v>
      </c>
      <c r="BW7" s="38">
        <v>99.99</v>
      </c>
      <c r="BX7" s="38">
        <v>100.65</v>
      </c>
      <c r="BY7" s="38">
        <v>99.87</v>
      </c>
      <c r="BZ7" s="38">
        <v>104.36</v>
      </c>
      <c r="CA7" s="38">
        <v>183.54</v>
      </c>
      <c r="CB7" s="38">
        <v>214.36</v>
      </c>
      <c r="CC7" s="38">
        <v>220.46</v>
      </c>
      <c r="CD7" s="38">
        <v>214.75</v>
      </c>
      <c r="CE7" s="38">
        <v>212.23</v>
      </c>
      <c r="CF7" s="38">
        <v>178.39</v>
      </c>
      <c r="CG7" s="38">
        <v>173.03</v>
      </c>
      <c r="CH7" s="38">
        <v>171.15</v>
      </c>
      <c r="CI7" s="38">
        <v>170.19</v>
      </c>
      <c r="CJ7" s="38">
        <v>171.81</v>
      </c>
      <c r="CK7" s="38">
        <v>165.71</v>
      </c>
      <c r="CL7" s="38">
        <v>71.59</v>
      </c>
      <c r="CM7" s="38">
        <v>77.95</v>
      </c>
      <c r="CN7" s="38">
        <v>75.27</v>
      </c>
      <c r="CO7" s="38">
        <v>60.81</v>
      </c>
      <c r="CP7" s="38">
        <v>62.41</v>
      </c>
      <c r="CQ7" s="38">
        <v>59.23</v>
      </c>
      <c r="CR7" s="38">
        <v>58.58</v>
      </c>
      <c r="CS7" s="38">
        <v>58.53</v>
      </c>
      <c r="CT7" s="38">
        <v>59.01</v>
      </c>
      <c r="CU7" s="38">
        <v>60.03</v>
      </c>
      <c r="CV7" s="38">
        <v>60.41</v>
      </c>
      <c r="CW7" s="38">
        <v>79.52</v>
      </c>
      <c r="CX7" s="38">
        <v>77.72</v>
      </c>
      <c r="CY7" s="38">
        <v>79.319999999999993</v>
      </c>
      <c r="CZ7" s="38">
        <v>81.430000000000007</v>
      </c>
      <c r="DA7" s="38">
        <v>80.69</v>
      </c>
      <c r="DB7" s="38">
        <v>85.53</v>
      </c>
      <c r="DC7" s="38">
        <v>85.23</v>
      </c>
      <c r="DD7" s="38">
        <v>85.26</v>
      </c>
      <c r="DE7" s="38">
        <v>85.37</v>
      </c>
      <c r="DF7" s="38">
        <v>84.81</v>
      </c>
      <c r="DG7" s="38">
        <v>89.93</v>
      </c>
      <c r="DH7" s="38">
        <v>38.770000000000003</v>
      </c>
      <c r="DI7" s="38">
        <v>42.14</v>
      </c>
      <c r="DJ7" s="38">
        <v>43.64</v>
      </c>
      <c r="DK7" s="38">
        <v>44.97</v>
      </c>
      <c r="DL7" s="38">
        <v>43.65</v>
      </c>
      <c r="DM7" s="38">
        <v>37.340000000000003</v>
      </c>
      <c r="DN7" s="38">
        <v>44.31</v>
      </c>
      <c r="DO7" s="38">
        <v>45.75</v>
      </c>
      <c r="DP7" s="38">
        <v>46.9</v>
      </c>
      <c r="DQ7" s="38">
        <v>47.28</v>
      </c>
      <c r="DR7" s="38">
        <v>48.12</v>
      </c>
      <c r="DS7" s="38">
        <v>18.100000000000001</v>
      </c>
      <c r="DT7" s="38">
        <v>13.26</v>
      </c>
      <c r="DU7" s="38">
        <v>13.75</v>
      </c>
      <c r="DV7" s="38">
        <v>14.3</v>
      </c>
      <c r="DW7" s="38">
        <v>15.1</v>
      </c>
      <c r="DX7" s="38">
        <v>8.39</v>
      </c>
      <c r="DY7" s="38">
        <v>10.09</v>
      </c>
      <c r="DZ7" s="38">
        <v>10.54</v>
      </c>
      <c r="EA7" s="38">
        <v>12.03</v>
      </c>
      <c r="EB7" s="38">
        <v>12.19</v>
      </c>
      <c r="EC7" s="38">
        <v>15.89</v>
      </c>
      <c r="ED7" s="38">
        <v>1.08</v>
      </c>
      <c r="EE7" s="38">
        <v>0.55000000000000004</v>
      </c>
      <c r="EF7" s="38">
        <v>0.45</v>
      </c>
      <c r="EG7" s="38">
        <v>0.35</v>
      </c>
      <c r="EH7" s="38">
        <v>0.26</v>
      </c>
      <c r="EI7" s="38">
        <v>0.59</v>
      </c>
      <c r="EJ7" s="38">
        <v>0.6</v>
      </c>
      <c r="EK7" s="38">
        <v>0.56000000000000005</v>
      </c>
      <c r="EL7" s="38">
        <v>0.61</v>
      </c>
      <c r="EM7" s="38">
        <v>0.51</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dcterms:created xsi:type="dcterms:W3CDTF">2018-12-03T08:27:12Z</dcterms:created>
  <dcterms:modified xsi:type="dcterms:W3CDTF">2019-01-25T01:26:06Z</dcterms:modified>
  <cp:category/>
</cp:coreProperties>
</file>